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2345"/>
  </bookViews>
  <sheets>
    <sheet name="СДП" sheetId="1" r:id="rId1"/>
  </sheets>
  <externalReferences>
    <externalReference r:id="rId2"/>
    <externalReference r:id="rId3"/>
  </externalReferences>
  <definedNames>
    <definedName name="_xlnm._FilterDatabase" localSheetId="0" hidden="1">СДП!$A$11:$DF$259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СДП!$A:$F,СДП!$5:$9</definedName>
    <definedName name="новый">'[2]1D_Gorin'!#REF!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DE253" i="1" l="1"/>
  <c r="CT253" i="1"/>
  <c r="CR253" i="1"/>
  <c r="CP253" i="1"/>
  <c r="CN253" i="1"/>
  <c r="CL253" i="1"/>
  <c r="CJ253" i="1"/>
  <c r="CH253" i="1"/>
  <c r="CF253" i="1"/>
  <c r="CD253" i="1"/>
  <c r="CB253" i="1"/>
  <c r="BZ253" i="1"/>
  <c r="BX253" i="1"/>
  <c r="BV253" i="1"/>
  <c r="BT253" i="1"/>
  <c r="BR253" i="1"/>
  <c r="BP253" i="1"/>
  <c r="BN253" i="1"/>
  <c r="BL253" i="1"/>
  <c r="BJ253" i="1"/>
  <c r="BH253" i="1"/>
  <c r="BF253" i="1"/>
  <c r="BD253" i="1"/>
  <c r="AX253" i="1"/>
  <c r="AP253" i="1"/>
  <c r="AL253" i="1"/>
  <c r="AJ253" i="1"/>
  <c r="DE252" i="1"/>
  <c r="CT252" i="1"/>
  <c r="CR252" i="1"/>
  <c r="CP252" i="1"/>
  <c r="CN252" i="1"/>
  <c r="CL252" i="1"/>
  <c r="CJ252" i="1"/>
  <c r="CH252" i="1"/>
  <c r="CF252" i="1"/>
  <c r="CD252" i="1"/>
  <c r="CB252" i="1"/>
  <c r="BZ252" i="1"/>
  <c r="BX252" i="1"/>
  <c r="BV252" i="1"/>
  <c r="BT252" i="1"/>
  <c r="BR252" i="1"/>
  <c r="BP252" i="1"/>
  <c r="BN252" i="1"/>
  <c r="BL252" i="1"/>
  <c r="BJ252" i="1"/>
  <c r="BH252" i="1"/>
  <c r="BF252" i="1"/>
  <c r="BD252" i="1"/>
  <c r="AX252" i="1"/>
  <c r="AP252" i="1"/>
  <c r="AL252" i="1"/>
  <c r="AJ252" i="1"/>
  <c r="DE251" i="1"/>
  <c r="CT251" i="1"/>
  <c r="CR251" i="1"/>
  <c r="CP251" i="1"/>
  <c r="CN251" i="1"/>
  <c r="CL251" i="1"/>
  <c r="CJ251" i="1"/>
  <c r="CH251" i="1"/>
  <c r="CF251" i="1"/>
  <c r="CD251" i="1"/>
  <c r="CB251" i="1"/>
  <c r="BZ251" i="1"/>
  <c r="BX251" i="1"/>
  <c r="BV251" i="1"/>
  <c r="BT251" i="1"/>
  <c r="BR251" i="1"/>
  <c r="BP251" i="1"/>
  <c r="BN251" i="1"/>
  <c r="BL251" i="1"/>
  <c r="BJ251" i="1"/>
  <c r="BH251" i="1"/>
  <c r="BF251" i="1"/>
  <c r="BD251" i="1"/>
  <c r="AX251" i="1"/>
  <c r="AP251" i="1"/>
  <c r="AL251" i="1"/>
  <c r="AJ251" i="1"/>
  <c r="DE250" i="1"/>
  <c r="CT250" i="1"/>
  <c r="CR250" i="1"/>
  <c r="CP250" i="1"/>
  <c r="CN250" i="1"/>
  <c r="CL250" i="1"/>
  <c r="CJ250" i="1"/>
  <c r="CH250" i="1"/>
  <c r="CF250" i="1"/>
  <c r="CD250" i="1"/>
  <c r="CB250" i="1"/>
  <c r="BZ250" i="1"/>
  <c r="BX250" i="1"/>
  <c r="BV250" i="1"/>
  <c r="BT250" i="1"/>
  <c r="BR250" i="1"/>
  <c r="BP250" i="1"/>
  <c r="BN250" i="1"/>
  <c r="BL250" i="1"/>
  <c r="BJ250" i="1"/>
  <c r="BH250" i="1"/>
  <c r="BF250" i="1"/>
  <c r="BD250" i="1"/>
  <c r="AX250" i="1"/>
  <c r="AP250" i="1"/>
  <c r="AL250" i="1"/>
  <c r="AJ250" i="1"/>
  <c r="DE249" i="1"/>
  <c r="CT249" i="1"/>
  <c r="CR249" i="1"/>
  <c r="CP249" i="1"/>
  <c r="CN249" i="1"/>
  <c r="CL249" i="1"/>
  <c r="CJ249" i="1"/>
  <c r="CH249" i="1"/>
  <c r="CF249" i="1"/>
  <c r="CD249" i="1"/>
  <c r="CB249" i="1"/>
  <c r="BZ249" i="1"/>
  <c r="BX249" i="1"/>
  <c r="BV249" i="1"/>
  <c r="BT249" i="1"/>
  <c r="BR249" i="1"/>
  <c r="BP249" i="1"/>
  <c r="BN249" i="1"/>
  <c r="BL249" i="1"/>
  <c r="BJ249" i="1"/>
  <c r="BH249" i="1"/>
  <c r="BF249" i="1"/>
  <c r="BD249" i="1"/>
  <c r="BB249" i="1"/>
  <c r="AZ249" i="1"/>
  <c r="AX249" i="1"/>
  <c r="AT249" i="1"/>
  <c r="AR249" i="1"/>
  <c r="AP249" i="1"/>
  <c r="AN249" i="1"/>
  <c r="AL249" i="1"/>
  <c r="AJ249" i="1"/>
  <c r="X249" i="1"/>
  <c r="X237" i="1" s="1"/>
  <c r="V249" i="1"/>
  <c r="T249" i="1"/>
  <c r="R249" i="1"/>
  <c r="P249" i="1"/>
  <c r="DE248" i="1"/>
  <c r="CT248" i="1"/>
  <c r="CR248" i="1"/>
  <c r="CP248" i="1"/>
  <c r="CN248" i="1"/>
  <c r="CL248" i="1"/>
  <c r="CJ248" i="1"/>
  <c r="CH248" i="1"/>
  <c r="CF248" i="1"/>
  <c r="CD248" i="1"/>
  <c r="CB248" i="1"/>
  <c r="BZ248" i="1"/>
  <c r="BX248" i="1"/>
  <c r="BV248" i="1"/>
  <c r="BT248" i="1"/>
  <c r="BR248" i="1"/>
  <c r="BP248" i="1"/>
  <c r="BN248" i="1"/>
  <c r="BL248" i="1"/>
  <c r="BJ248" i="1"/>
  <c r="BH248" i="1"/>
  <c r="BF248" i="1"/>
  <c r="BD248" i="1"/>
  <c r="BB248" i="1"/>
  <c r="AZ248" i="1"/>
  <c r="AX248" i="1"/>
  <c r="AV248" i="1"/>
  <c r="AT248" i="1"/>
  <c r="AR248" i="1"/>
  <c r="AP248" i="1"/>
  <c r="AN248" i="1"/>
  <c r="AL248" i="1"/>
  <c r="AJ248" i="1"/>
  <c r="V248" i="1"/>
  <c r="T248" i="1"/>
  <c r="R248" i="1"/>
  <c r="P248" i="1"/>
  <c r="DE247" i="1"/>
  <c r="CT247" i="1"/>
  <c r="CR247" i="1"/>
  <c r="CP247" i="1"/>
  <c r="CN247" i="1"/>
  <c r="CL247" i="1"/>
  <c r="CJ247" i="1"/>
  <c r="CH247" i="1"/>
  <c r="CF247" i="1"/>
  <c r="CD247" i="1"/>
  <c r="CB247" i="1"/>
  <c r="BZ247" i="1"/>
  <c r="BX247" i="1"/>
  <c r="BV247" i="1"/>
  <c r="BT247" i="1"/>
  <c r="BR247" i="1"/>
  <c r="BP247" i="1"/>
  <c r="BN247" i="1"/>
  <c r="BL247" i="1"/>
  <c r="BJ247" i="1"/>
  <c r="BH247" i="1"/>
  <c r="BF247" i="1"/>
  <c r="BD247" i="1"/>
  <c r="BB247" i="1"/>
  <c r="AZ247" i="1"/>
  <c r="AX247" i="1"/>
  <c r="AV247" i="1"/>
  <c r="AT247" i="1"/>
  <c r="AR247" i="1"/>
  <c r="AP247" i="1"/>
  <c r="AN247" i="1"/>
  <c r="AL247" i="1"/>
  <c r="AJ247" i="1"/>
  <c r="V247" i="1"/>
  <c r="T247" i="1"/>
  <c r="R247" i="1"/>
  <c r="P247" i="1"/>
  <c r="DE246" i="1"/>
  <c r="CT246" i="1"/>
  <c r="CR246" i="1"/>
  <c r="CP246" i="1"/>
  <c r="CN246" i="1"/>
  <c r="CL246" i="1"/>
  <c r="CJ246" i="1"/>
  <c r="CH246" i="1"/>
  <c r="CF246" i="1"/>
  <c r="CD246" i="1"/>
  <c r="CB246" i="1"/>
  <c r="BZ246" i="1"/>
  <c r="BX246" i="1"/>
  <c r="BV246" i="1"/>
  <c r="BT246" i="1"/>
  <c r="BR246" i="1"/>
  <c r="BP246" i="1"/>
  <c r="BN246" i="1"/>
  <c r="BL246" i="1"/>
  <c r="BJ246" i="1"/>
  <c r="BH246" i="1"/>
  <c r="BF246" i="1"/>
  <c r="BD246" i="1"/>
  <c r="BB246" i="1"/>
  <c r="AZ246" i="1"/>
  <c r="AX246" i="1"/>
  <c r="AV246" i="1"/>
  <c r="AT246" i="1"/>
  <c r="AR246" i="1"/>
  <c r="AP246" i="1"/>
  <c r="AN246" i="1"/>
  <c r="AL246" i="1"/>
  <c r="AJ246" i="1"/>
  <c r="V246" i="1"/>
  <c r="T246" i="1"/>
  <c r="R246" i="1"/>
  <c r="P246" i="1"/>
  <c r="DE245" i="1"/>
  <c r="CT245" i="1"/>
  <c r="CR245" i="1"/>
  <c r="CP245" i="1"/>
  <c r="CN245" i="1"/>
  <c r="CL245" i="1"/>
  <c r="CJ245" i="1"/>
  <c r="CH245" i="1"/>
  <c r="CF245" i="1"/>
  <c r="CD245" i="1"/>
  <c r="CB245" i="1"/>
  <c r="BZ245" i="1"/>
  <c r="BX245" i="1"/>
  <c r="BV245" i="1"/>
  <c r="BT245" i="1"/>
  <c r="BR245" i="1"/>
  <c r="BP245" i="1"/>
  <c r="BN245" i="1"/>
  <c r="BL245" i="1"/>
  <c r="BJ245" i="1"/>
  <c r="BH245" i="1"/>
  <c r="BF245" i="1"/>
  <c r="BD245" i="1"/>
  <c r="BB245" i="1"/>
  <c r="AZ245" i="1"/>
  <c r="AX245" i="1"/>
  <c r="AV245" i="1"/>
  <c r="AT245" i="1"/>
  <c r="AR245" i="1"/>
  <c r="AP245" i="1"/>
  <c r="AN245" i="1"/>
  <c r="AL245" i="1"/>
  <c r="AJ245" i="1"/>
  <c r="V245" i="1"/>
  <c r="T245" i="1"/>
  <c r="R245" i="1"/>
  <c r="P245" i="1"/>
  <c r="DE244" i="1"/>
  <c r="CT244" i="1"/>
  <c r="CR244" i="1"/>
  <c r="CP244" i="1"/>
  <c r="CN244" i="1"/>
  <c r="CL244" i="1"/>
  <c r="CJ244" i="1"/>
  <c r="CH244" i="1"/>
  <c r="CF244" i="1"/>
  <c r="CD244" i="1"/>
  <c r="CB244" i="1"/>
  <c r="BZ244" i="1"/>
  <c r="BX244" i="1"/>
  <c r="BV244" i="1"/>
  <c r="BT244" i="1"/>
  <c r="BR244" i="1"/>
  <c r="BP244" i="1"/>
  <c r="BN244" i="1"/>
  <c r="BL244" i="1"/>
  <c r="BJ244" i="1"/>
  <c r="BH244" i="1"/>
  <c r="BF244" i="1"/>
  <c r="BD244" i="1"/>
  <c r="BB244" i="1"/>
  <c r="AZ244" i="1"/>
  <c r="AX244" i="1"/>
  <c r="AV244" i="1"/>
  <c r="AT244" i="1"/>
  <c r="AR244" i="1"/>
  <c r="AP244" i="1"/>
  <c r="AN244" i="1"/>
  <c r="AL244" i="1"/>
  <c r="AJ244" i="1"/>
  <c r="V244" i="1"/>
  <c r="T244" i="1"/>
  <c r="R244" i="1"/>
  <c r="P244" i="1"/>
  <c r="DE243" i="1"/>
  <c r="CR243" i="1"/>
  <c r="CP243" i="1"/>
  <c r="CN243" i="1"/>
  <c r="CL243" i="1"/>
  <c r="CJ243" i="1"/>
  <c r="CH243" i="1"/>
  <c r="CF243" i="1"/>
  <c r="CD243" i="1"/>
  <c r="CB243" i="1"/>
  <c r="BZ243" i="1"/>
  <c r="BX243" i="1"/>
  <c r="BV243" i="1"/>
  <c r="BT243" i="1"/>
  <c r="BR243" i="1"/>
  <c r="BP243" i="1"/>
  <c r="BN243" i="1"/>
  <c r="BL243" i="1"/>
  <c r="BJ243" i="1"/>
  <c r="BH243" i="1"/>
  <c r="BF243" i="1"/>
  <c r="BD243" i="1"/>
  <c r="AX243" i="1"/>
  <c r="AP243" i="1"/>
  <c r="AL243" i="1"/>
  <c r="AJ243" i="1"/>
  <c r="DE242" i="1"/>
  <c r="CR242" i="1"/>
  <c r="CP242" i="1"/>
  <c r="CN242" i="1"/>
  <c r="CL242" i="1"/>
  <c r="CJ242" i="1"/>
  <c r="CH242" i="1"/>
  <c r="CF242" i="1"/>
  <c r="CD242" i="1"/>
  <c r="CB242" i="1"/>
  <c r="BZ242" i="1"/>
  <c r="BX242" i="1"/>
  <c r="BV242" i="1"/>
  <c r="BT242" i="1"/>
  <c r="BR242" i="1"/>
  <c r="BP242" i="1"/>
  <c r="BN242" i="1"/>
  <c r="BL242" i="1"/>
  <c r="BJ242" i="1"/>
  <c r="BH242" i="1"/>
  <c r="BF242" i="1"/>
  <c r="BD242" i="1"/>
  <c r="AX242" i="1"/>
  <c r="AP242" i="1"/>
  <c r="AL242" i="1"/>
  <c r="AJ242" i="1"/>
  <c r="DE241" i="1"/>
  <c r="CT241" i="1"/>
  <c r="CR241" i="1"/>
  <c r="CP241" i="1"/>
  <c r="CN241" i="1"/>
  <c r="CL241" i="1"/>
  <c r="CJ241" i="1"/>
  <c r="CH241" i="1"/>
  <c r="CF241" i="1"/>
  <c r="CD241" i="1"/>
  <c r="CB241" i="1"/>
  <c r="BZ241" i="1"/>
  <c r="BX241" i="1"/>
  <c r="BV241" i="1"/>
  <c r="BT241" i="1"/>
  <c r="BR241" i="1"/>
  <c r="BP241" i="1"/>
  <c r="BN241" i="1"/>
  <c r="BL241" i="1"/>
  <c r="BJ241" i="1"/>
  <c r="BH241" i="1"/>
  <c r="BF241" i="1"/>
  <c r="BD241" i="1"/>
  <c r="BB241" i="1"/>
  <c r="AZ241" i="1"/>
  <c r="AX241" i="1"/>
  <c r="AV241" i="1"/>
  <c r="AT241" i="1"/>
  <c r="AR241" i="1"/>
  <c r="AP241" i="1"/>
  <c r="AN241" i="1"/>
  <c r="AL241" i="1"/>
  <c r="AJ241" i="1"/>
  <c r="V241" i="1"/>
  <c r="T241" i="1"/>
  <c r="R241" i="1"/>
  <c r="P241" i="1"/>
  <c r="DE240" i="1"/>
  <c r="CT240" i="1"/>
  <c r="CR240" i="1"/>
  <c r="CP240" i="1"/>
  <c r="CN240" i="1"/>
  <c r="CL240" i="1"/>
  <c r="CJ240" i="1"/>
  <c r="CH240" i="1"/>
  <c r="CF240" i="1"/>
  <c r="CD240" i="1"/>
  <c r="CB240" i="1"/>
  <c r="BZ240" i="1"/>
  <c r="BX240" i="1"/>
  <c r="BV240" i="1"/>
  <c r="BT240" i="1"/>
  <c r="BR240" i="1"/>
  <c r="BP240" i="1"/>
  <c r="BN240" i="1"/>
  <c r="BL240" i="1"/>
  <c r="BJ240" i="1"/>
  <c r="BH240" i="1"/>
  <c r="BF240" i="1"/>
  <c r="BD240" i="1"/>
  <c r="BB240" i="1"/>
  <c r="AZ240" i="1"/>
  <c r="AX240" i="1"/>
  <c r="AV240" i="1"/>
  <c r="AT240" i="1"/>
  <c r="AR240" i="1"/>
  <c r="AP240" i="1"/>
  <c r="AN240" i="1"/>
  <c r="AL240" i="1"/>
  <c r="AJ240" i="1"/>
  <c r="V240" i="1"/>
  <c r="T240" i="1"/>
  <c r="R240" i="1"/>
  <c r="P240" i="1"/>
  <c r="DE239" i="1"/>
  <c r="CT239" i="1"/>
  <c r="CR239" i="1"/>
  <c r="CP239" i="1"/>
  <c r="CN239" i="1"/>
  <c r="CL239" i="1"/>
  <c r="CJ239" i="1"/>
  <c r="CH239" i="1"/>
  <c r="CF239" i="1"/>
  <c r="CD239" i="1"/>
  <c r="CB239" i="1"/>
  <c r="BZ239" i="1"/>
  <c r="BX239" i="1"/>
  <c r="BV239" i="1"/>
  <c r="BT239" i="1"/>
  <c r="BR239" i="1"/>
  <c r="BP239" i="1"/>
  <c r="BN239" i="1"/>
  <c r="BL239" i="1"/>
  <c r="BJ239" i="1"/>
  <c r="BH239" i="1"/>
  <c r="BF239" i="1"/>
  <c r="BD239" i="1"/>
  <c r="BB239" i="1"/>
  <c r="AZ239" i="1"/>
  <c r="AX239" i="1"/>
  <c r="AV239" i="1"/>
  <c r="AT239" i="1"/>
  <c r="AR239" i="1"/>
  <c r="AP239" i="1"/>
  <c r="AN239" i="1"/>
  <c r="AL239" i="1"/>
  <c r="AJ239" i="1"/>
  <c r="V239" i="1"/>
  <c r="T239" i="1"/>
  <c r="R239" i="1"/>
  <c r="P239" i="1"/>
  <c r="DE238" i="1"/>
  <c r="DE237" i="1" s="1"/>
  <c r="CT238" i="1"/>
  <c r="CR238" i="1"/>
  <c r="CP238" i="1"/>
  <c r="CN238" i="1"/>
  <c r="CL238" i="1"/>
  <c r="CJ238" i="1"/>
  <c r="CH238" i="1"/>
  <c r="CF238" i="1"/>
  <c r="CD238" i="1"/>
  <c r="CB238" i="1"/>
  <c r="BZ238" i="1"/>
  <c r="BX238" i="1"/>
  <c r="BV238" i="1"/>
  <c r="BT238" i="1"/>
  <c r="BR238" i="1"/>
  <c r="BP238" i="1"/>
  <c r="BN238" i="1"/>
  <c r="BL238" i="1"/>
  <c r="BJ238" i="1"/>
  <c r="BH238" i="1"/>
  <c r="BF238" i="1"/>
  <c r="BD238" i="1"/>
  <c r="BB238" i="1"/>
  <c r="AZ238" i="1"/>
  <c r="AX238" i="1"/>
  <c r="AV238" i="1"/>
  <c r="AT238" i="1"/>
  <c r="AR238" i="1"/>
  <c r="AP238" i="1"/>
  <c r="AN238" i="1"/>
  <c r="AL238" i="1"/>
  <c r="AJ238" i="1"/>
  <c r="V238" i="1"/>
  <c r="T238" i="1"/>
  <c r="R238" i="1"/>
  <c r="P238" i="1"/>
  <c r="DD237" i="1"/>
  <c r="DC237" i="1"/>
  <c r="DB237" i="1"/>
  <c r="DA237" i="1"/>
  <c r="CZ237" i="1"/>
  <c r="CY237" i="1"/>
  <c r="CX237" i="1"/>
  <c r="CW237" i="1"/>
  <c r="CV237" i="1"/>
  <c r="CU237" i="1"/>
  <c r="CS237" i="1"/>
  <c r="CQ237" i="1"/>
  <c r="CO237" i="1"/>
  <c r="CM237" i="1"/>
  <c r="CK237" i="1"/>
  <c r="CI237" i="1"/>
  <c r="CG237" i="1"/>
  <c r="CE237" i="1"/>
  <c r="CC237" i="1"/>
  <c r="CA237" i="1"/>
  <c r="BY237" i="1"/>
  <c r="BW237" i="1"/>
  <c r="BU237" i="1"/>
  <c r="BS237" i="1"/>
  <c r="BQ237" i="1"/>
  <c r="BO237" i="1"/>
  <c r="BM237" i="1"/>
  <c r="BK237" i="1"/>
  <c r="BI237" i="1"/>
  <c r="BG237" i="1"/>
  <c r="BE237" i="1"/>
  <c r="BC237" i="1"/>
  <c r="BA237" i="1"/>
  <c r="AY237" i="1"/>
  <c r="AW237" i="1"/>
  <c r="AU237" i="1"/>
  <c r="AS237" i="1"/>
  <c r="AQ237" i="1"/>
  <c r="AO237" i="1"/>
  <c r="AM237" i="1"/>
  <c r="AK237" i="1"/>
  <c r="AI237" i="1"/>
  <c r="AH237" i="1"/>
  <c r="AG237" i="1"/>
  <c r="AF237" i="1"/>
  <c r="AE237" i="1"/>
  <c r="AD237" i="1"/>
  <c r="AC237" i="1"/>
  <c r="AB237" i="1"/>
  <c r="AA237" i="1"/>
  <c r="Z237" i="1"/>
  <c r="Y237" i="1"/>
  <c r="W237" i="1"/>
  <c r="U237" i="1"/>
  <c r="S237" i="1"/>
  <c r="Q237" i="1"/>
  <c r="O237" i="1"/>
  <c r="DE236" i="1"/>
  <c r="CR236" i="1"/>
  <c r="CP236" i="1"/>
  <c r="CN236" i="1"/>
  <c r="CL236" i="1"/>
  <c r="CJ236" i="1"/>
  <c r="CH236" i="1"/>
  <c r="CF236" i="1"/>
  <c r="CD236" i="1"/>
  <c r="CB236" i="1"/>
  <c r="BZ236" i="1"/>
  <c r="BX236" i="1"/>
  <c r="BV236" i="1"/>
  <c r="BT236" i="1"/>
  <c r="BR236" i="1"/>
  <c r="BP236" i="1"/>
  <c r="BN236" i="1"/>
  <c r="BL236" i="1"/>
  <c r="BJ236" i="1"/>
  <c r="BH236" i="1"/>
  <c r="BF236" i="1"/>
  <c r="BD236" i="1"/>
  <c r="AL236" i="1"/>
  <c r="DE235" i="1"/>
  <c r="CR235" i="1"/>
  <c r="CP235" i="1"/>
  <c r="CN235" i="1"/>
  <c r="CL235" i="1"/>
  <c r="CJ235" i="1"/>
  <c r="CH235" i="1"/>
  <c r="CF235" i="1"/>
  <c r="CD235" i="1"/>
  <c r="CB235" i="1"/>
  <c r="BZ235" i="1"/>
  <c r="BX235" i="1"/>
  <c r="BV235" i="1"/>
  <c r="BT235" i="1"/>
  <c r="BR235" i="1"/>
  <c r="BP235" i="1"/>
  <c r="BN235" i="1"/>
  <c r="BL235" i="1"/>
  <c r="BJ235" i="1"/>
  <c r="BH235" i="1"/>
  <c r="BF235" i="1"/>
  <c r="BD235" i="1"/>
  <c r="AL235" i="1"/>
  <c r="AH235" i="1"/>
  <c r="P235" i="1"/>
  <c r="DE234" i="1"/>
  <c r="CR234" i="1"/>
  <c r="CP234" i="1"/>
  <c r="CN234" i="1"/>
  <c r="CL234" i="1"/>
  <c r="CJ234" i="1"/>
  <c r="CH234" i="1"/>
  <c r="CF234" i="1"/>
  <c r="CD234" i="1"/>
  <c r="CB234" i="1"/>
  <c r="BZ234" i="1"/>
  <c r="BX234" i="1"/>
  <c r="BV234" i="1"/>
  <c r="BT234" i="1"/>
  <c r="BR234" i="1"/>
  <c r="BP234" i="1"/>
  <c r="BN234" i="1"/>
  <c r="BL234" i="1"/>
  <c r="BJ234" i="1"/>
  <c r="BH234" i="1"/>
  <c r="BF234" i="1"/>
  <c r="BD234" i="1"/>
  <c r="AL234" i="1"/>
  <c r="AH234" i="1"/>
  <c r="P234" i="1"/>
  <c r="DE233" i="1"/>
  <c r="CR233" i="1"/>
  <c r="CP233" i="1"/>
  <c r="CN233" i="1"/>
  <c r="CL233" i="1"/>
  <c r="CJ233" i="1"/>
  <c r="CH233" i="1"/>
  <c r="CF233" i="1"/>
  <c r="CD233" i="1"/>
  <c r="CB233" i="1"/>
  <c r="BZ233" i="1"/>
  <c r="BX233" i="1"/>
  <c r="BV233" i="1"/>
  <c r="BT233" i="1"/>
  <c r="BR233" i="1"/>
  <c r="BP233" i="1"/>
  <c r="BN233" i="1"/>
  <c r="BL233" i="1"/>
  <c r="BJ233" i="1"/>
  <c r="BH233" i="1"/>
  <c r="BF233" i="1"/>
  <c r="BD233" i="1"/>
  <c r="AL233" i="1"/>
  <c r="AH233" i="1"/>
  <c r="P233" i="1"/>
  <c r="DE232" i="1"/>
  <c r="CR232" i="1"/>
  <c r="CP232" i="1"/>
  <c r="CN232" i="1"/>
  <c r="CL232" i="1"/>
  <c r="CJ232" i="1"/>
  <c r="CH232" i="1"/>
  <c r="CF232" i="1"/>
  <c r="CD232" i="1"/>
  <c r="CB232" i="1"/>
  <c r="BZ232" i="1"/>
  <c r="BX232" i="1"/>
  <c r="BV232" i="1"/>
  <c r="BT232" i="1"/>
  <c r="BR232" i="1"/>
  <c r="BP232" i="1"/>
  <c r="BN232" i="1"/>
  <c r="BL232" i="1"/>
  <c r="BJ232" i="1"/>
  <c r="BH232" i="1"/>
  <c r="BF232" i="1"/>
  <c r="BD232" i="1"/>
  <c r="AL232" i="1"/>
  <c r="AH232" i="1"/>
  <c r="P232" i="1"/>
  <c r="DE231" i="1"/>
  <c r="CR231" i="1"/>
  <c r="CP231" i="1"/>
  <c r="CN231" i="1"/>
  <c r="CL231" i="1"/>
  <c r="CJ231" i="1"/>
  <c r="CH231" i="1"/>
  <c r="CF231" i="1"/>
  <c r="CD231" i="1"/>
  <c r="CB231" i="1"/>
  <c r="BZ231" i="1"/>
  <c r="BX231" i="1"/>
  <c r="BV231" i="1"/>
  <c r="BT231" i="1"/>
  <c r="BR231" i="1"/>
  <c r="BP231" i="1"/>
  <c r="BN231" i="1"/>
  <c r="BL231" i="1"/>
  <c r="BJ231" i="1"/>
  <c r="BH231" i="1"/>
  <c r="BF231" i="1"/>
  <c r="BD231" i="1"/>
  <c r="AL231" i="1"/>
  <c r="AH231" i="1"/>
  <c r="P231" i="1"/>
  <c r="DE230" i="1"/>
  <c r="CR230" i="1"/>
  <c r="CP230" i="1"/>
  <c r="CN230" i="1"/>
  <c r="CL230" i="1"/>
  <c r="CJ230" i="1"/>
  <c r="CH230" i="1"/>
  <c r="CF230" i="1"/>
  <c r="CD230" i="1"/>
  <c r="CB230" i="1"/>
  <c r="BZ230" i="1"/>
  <c r="BX230" i="1"/>
  <c r="BV230" i="1"/>
  <c r="BT230" i="1"/>
  <c r="BR230" i="1"/>
  <c r="BP230" i="1"/>
  <c r="BN230" i="1"/>
  <c r="BL230" i="1"/>
  <c r="BJ230" i="1"/>
  <c r="BH230" i="1"/>
  <c r="BF230" i="1"/>
  <c r="BD230" i="1"/>
  <c r="AL230" i="1"/>
  <c r="AH230" i="1"/>
  <c r="P230" i="1"/>
  <c r="DE229" i="1"/>
  <c r="CR229" i="1"/>
  <c r="CP229" i="1"/>
  <c r="CN229" i="1"/>
  <c r="CL229" i="1"/>
  <c r="CJ229" i="1"/>
  <c r="CH229" i="1"/>
  <c r="CF229" i="1"/>
  <c r="CD229" i="1"/>
  <c r="CB229" i="1"/>
  <c r="BZ229" i="1"/>
  <c r="BX229" i="1"/>
  <c r="BV229" i="1"/>
  <c r="BT229" i="1"/>
  <c r="BR229" i="1"/>
  <c r="BP229" i="1"/>
  <c r="BN229" i="1"/>
  <c r="BL229" i="1"/>
  <c r="BJ229" i="1"/>
  <c r="BH229" i="1"/>
  <c r="BF229" i="1"/>
  <c r="BD229" i="1"/>
  <c r="AL229" i="1"/>
  <c r="AH229" i="1"/>
  <c r="P229" i="1"/>
  <c r="DE228" i="1"/>
  <c r="CR228" i="1"/>
  <c r="CP228" i="1"/>
  <c r="CN228" i="1"/>
  <c r="CL228" i="1"/>
  <c r="CJ228" i="1"/>
  <c r="CH228" i="1"/>
  <c r="CF228" i="1"/>
  <c r="CD228" i="1"/>
  <c r="CB228" i="1"/>
  <c r="BZ228" i="1"/>
  <c r="BX228" i="1"/>
  <c r="BV228" i="1"/>
  <c r="BT228" i="1"/>
  <c r="BR228" i="1"/>
  <c r="BP228" i="1"/>
  <c r="BN228" i="1"/>
  <c r="BL228" i="1"/>
  <c r="BJ228" i="1"/>
  <c r="BH228" i="1"/>
  <c r="BF228" i="1"/>
  <c r="BD228" i="1"/>
  <c r="AL228" i="1"/>
  <c r="AH228" i="1"/>
  <c r="P228" i="1"/>
  <c r="DE227" i="1"/>
  <c r="CR227" i="1"/>
  <c r="CP227" i="1"/>
  <c r="CN227" i="1"/>
  <c r="CL227" i="1"/>
  <c r="CJ227" i="1"/>
  <c r="CH227" i="1"/>
  <c r="CF227" i="1"/>
  <c r="CD227" i="1"/>
  <c r="CB227" i="1"/>
  <c r="BZ227" i="1"/>
  <c r="BX227" i="1"/>
  <c r="BV227" i="1"/>
  <c r="BT227" i="1"/>
  <c r="BR227" i="1"/>
  <c r="BP227" i="1"/>
  <c r="BN227" i="1"/>
  <c r="BL227" i="1"/>
  <c r="BJ227" i="1"/>
  <c r="BH227" i="1"/>
  <c r="BF227" i="1"/>
  <c r="BD227" i="1"/>
  <c r="AL227" i="1"/>
  <c r="AH227" i="1"/>
  <c r="P227" i="1"/>
  <c r="DE226" i="1"/>
  <c r="CR226" i="1"/>
  <c r="CP226" i="1"/>
  <c r="CN226" i="1"/>
  <c r="CL226" i="1"/>
  <c r="CJ226" i="1"/>
  <c r="CH226" i="1"/>
  <c r="CF226" i="1"/>
  <c r="CD226" i="1"/>
  <c r="CB226" i="1"/>
  <c r="BZ226" i="1"/>
  <c r="BX226" i="1"/>
  <c r="BV226" i="1"/>
  <c r="BT226" i="1"/>
  <c r="BR226" i="1"/>
  <c r="BP226" i="1"/>
  <c r="BN226" i="1"/>
  <c r="BL226" i="1"/>
  <c r="BJ226" i="1"/>
  <c r="BH226" i="1"/>
  <c r="BF226" i="1"/>
  <c r="BD226" i="1"/>
  <c r="AL226" i="1"/>
  <c r="AH226" i="1"/>
  <c r="P226" i="1"/>
  <c r="DE225" i="1"/>
  <c r="CR225" i="1"/>
  <c r="CP225" i="1"/>
  <c r="CN225" i="1"/>
  <c r="CL225" i="1"/>
  <c r="CJ225" i="1"/>
  <c r="CH225" i="1"/>
  <c r="CF225" i="1"/>
  <c r="CD225" i="1"/>
  <c r="CB225" i="1"/>
  <c r="BZ225" i="1"/>
  <c r="BX225" i="1"/>
  <c r="BV225" i="1"/>
  <c r="BT225" i="1"/>
  <c r="BR225" i="1"/>
  <c r="BP225" i="1"/>
  <c r="BN225" i="1"/>
  <c r="BL225" i="1"/>
  <c r="BJ225" i="1"/>
  <c r="BH225" i="1"/>
  <c r="BF225" i="1"/>
  <c r="BD225" i="1"/>
  <c r="AL225" i="1"/>
  <c r="AH225" i="1"/>
  <c r="P225" i="1"/>
  <c r="DE224" i="1"/>
  <c r="CR224" i="1"/>
  <c r="CP224" i="1"/>
  <c r="CN224" i="1"/>
  <c r="CL224" i="1"/>
  <c r="CJ224" i="1"/>
  <c r="CH224" i="1"/>
  <c r="CF224" i="1"/>
  <c r="CD224" i="1"/>
  <c r="CB224" i="1"/>
  <c r="BZ224" i="1"/>
  <c r="BX224" i="1"/>
  <c r="BV224" i="1"/>
  <c r="BT224" i="1"/>
  <c r="BR224" i="1"/>
  <c r="BP224" i="1"/>
  <c r="BN224" i="1"/>
  <c r="BL224" i="1"/>
  <c r="BJ224" i="1"/>
  <c r="BH224" i="1"/>
  <c r="BF224" i="1"/>
  <c r="BD224" i="1"/>
  <c r="AL224" i="1"/>
  <c r="AH224" i="1"/>
  <c r="P224" i="1"/>
  <c r="DE223" i="1"/>
  <c r="CR223" i="1"/>
  <c r="CP223" i="1"/>
  <c r="CN223" i="1"/>
  <c r="CL223" i="1"/>
  <c r="CJ223" i="1"/>
  <c r="CH223" i="1"/>
  <c r="CF223" i="1"/>
  <c r="CD223" i="1"/>
  <c r="CB223" i="1"/>
  <c r="BZ223" i="1"/>
  <c r="BX223" i="1"/>
  <c r="BV223" i="1"/>
  <c r="BT223" i="1"/>
  <c r="BR223" i="1"/>
  <c r="BP223" i="1"/>
  <c r="BN223" i="1"/>
  <c r="BL223" i="1"/>
  <c r="BJ223" i="1"/>
  <c r="BH223" i="1"/>
  <c r="BF223" i="1"/>
  <c r="BD223" i="1"/>
  <c r="AL223" i="1"/>
  <c r="AH223" i="1"/>
  <c r="P223" i="1"/>
  <c r="DE222" i="1"/>
  <c r="CR222" i="1"/>
  <c r="CP222" i="1"/>
  <c r="CN222" i="1"/>
  <c r="CL222" i="1"/>
  <c r="CJ222" i="1"/>
  <c r="CH222" i="1"/>
  <c r="CF222" i="1"/>
  <c r="CD222" i="1"/>
  <c r="CB222" i="1"/>
  <c r="BZ222" i="1"/>
  <c r="BX222" i="1"/>
  <c r="BV222" i="1"/>
  <c r="BT222" i="1"/>
  <c r="BR222" i="1"/>
  <c r="BP222" i="1"/>
  <c r="BN222" i="1"/>
  <c r="BL222" i="1"/>
  <c r="BJ222" i="1"/>
  <c r="BH222" i="1"/>
  <c r="BF222" i="1"/>
  <c r="BD222" i="1"/>
  <c r="AL222" i="1"/>
  <c r="AH222" i="1"/>
  <c r="P222" i="1"/>
  <c r="DE221" i="1"/>
  <c r="CR221" i="1"/>
  <c r="CP221" i="1"/>
  <c r="CN221" i="1"/>
  <c r="CL221" i="1"/>
  <c r="CJ221" i="1"/>
  <c r="CH221" i="1"/>
  <c r="CF221" i="1"/>
  <c r="CD221" i="1"/>
  <c r="CB221" i="1"/>
  <c r="BZ221" i="1"/>
  <c r="BX221" i="1"/>
  <c r="BV221" i="1"/>
  <c r="BT221" i="1"/>
  <c r="BR221" i="1"/>
  <c r="BP221" i="1"/>
  <c r="BN221" i="1"/>
  <c r="BL221" i="1"/>
  <c r="BJ221" i="1"/>
  <c r="BH221" i="1"/>
  <c r="BF221" i="1"/>
  <c r="BD221" i="1"/>
  <c r="AL221" i="1"/>
  <c r="AH221" i="1"/>
  <c r="P221" i="1"/>
  <c r="DE220" i="1"/>
  <c r="CR220" i="1"/>
  <c r="CP220" i="1"/>
  <c r="CN220" i="1"/>
  <c r="CL220" i="1"/>
  <c r="CJ220" i="1"/>
  <c r="CH220" i="1"/>
  <c r="CF220" i="1"/>
  <c r="CD220" i="1"/>
  <c r="CB220" i="1"/>
  <c r="BZ220" i="1"/>
  <c r="BX220" i="1"/>
  <c r="BV220" i="1"/>
  <c r="BT220" i="1"/>
  <c r="BR220" i="1"/>
  <c r="BP220" i="1"/>
  <c r="BN220" i="1"/>
  <c r="BL220" i="1"/>
  <c r="BJ220" i="1"/>
  <c r="BH220" i="1"/>
  <c r="BF220" i="1"/>
  <c r="BD220" i="1"/>
  <c r="AL220" i="1"/>
  <c r="AH220" i="1"/>
  <c r="P220" i="1"/>
  <c r="DE219" i="1"/>
  <c r="CR219" i="1"/>
  <c r="CP219" i="1"/>
  <c r="CN219" i="1"/>
  <c r="CL219" i="1"/>
  <c r="CJ219" i="1"/>
  <c r="CH219" i="1"/>
  <c r="CF219" i="1"/>
  <c r="CD219" i="1"/>
  <c r="CB219" i="1"/>
  <c r="BZ219" i="1"/>
  <c r="BX219" i="1"/>
  <c r="BV219" i="1"/>
  <c r="BT219" i="1"/>
  <c r="BR219" i="1"/>
  <c r="BP219" i="1"/>
  <c r="BN219" i="1"/>
  <c r="BL219" i="1"/>
  <c r="BJ219" i="1"/>
  <c r="BH219" i="1"/>
  <c r="BF219" i="1"/>
  <c r="BD219" i="1"/>
  <c r="AL219" i="1"/>
  <c r="AH219" i="1"/>
  <c r="P219" i="1"/>
  <c r="DE218" i="1"/>
  <c r="CT218" i="1"/>
  <c r="CR218" i="1"/>
  <c r="CP218" i="1"/>
  <c r="CN218" i="1"/>
  <c r="CL218" i="1"/>
  <c r="CJ218" i="1"/>
  <c r="CH218" i="1"/>
  <c r="CF218" i="1"/>
  <c r="CD218" i="1"/>
  <c r="CB218" i="1"/>
  <c r="BZ218" i="1"/>
  <c r="BX218" i="1"/>
  <c r="BV218" i="1"/>
  <c r="BT218" i="1"/>
  <c r="BR218" i="1"/>
  <c r="BP218" i="1"/>
  <c r="BN218" i="1"/>
  <c r="BL218" i="1"/>
  <c r="BJ218" i="1"/>
  <c r="BH218" i="1"/>
  <c r="BF218" i="1"/>
  <c r="BD218" i="1"/>
  <c r="AL218" i="1"/>
  <c r="AH218" i="1"/>
  <c r="P218" i="1"/>
  <c r="DE217" i="1"/>
  <c r="CT217" i="1"/>
  <c r="CR217" i="1"/>
  <c r="CP217" i="1"/>
  <c r="CN217" i="1"/>
  <c r="CL217" i="1"/>
  <c r="CJ217" i="1"/>
  <c r="CH217" i="1"/>
  <c r="CF217" i="1"/>
  <c r="CD217" i="1"/>
  <c r="CB217" i="1"/>
  <c r="BZ217" i="1"/>
  <c r="BX217" i="1"/>
  <c r="BV217" i="1"/>
  <c r="BT217" i="1"/>
  <c r="BR217" i="1"/>
  <c r="BP217" i="1"/>
  <c r="BN217" i="1"/>
  <c r="BL217" i="1"/>
  <c r="BJ217" i="1"/>
  <c r="BH217" i="1"/>
  <c r="BF217" i="1"/>
  <c r="BD217" i="1"/>
  <c r="AL217" i="1"/>
  <c r="AH217" i="1"/>
  <c r="Z217" i="1"/>
  <c r="P217" i="1"/>
  <c r="DE216" i="1"/>
  <c r="CT216" i="1"/>
  <c r="CR216" i="1"/>
  <c r="CP216" i="1"/>
  <c r="CN216" i="1"/>
  <c r="CL216" i="1"/>
  <c r="CJ216" i="1"/>
  <c r="CH216" i="1"/>
  <c r="CF216" i="1"/>
  <c r="CD216" i="1"/>
  <c r="CB216" i="1"/>
  <c r="BZ216" i="1"/>
  <c r="BX216" i="1"/>
  <c r="BV216" i="1"/>
  <c r="BT216" i="1"/>
  <c r="BR216" i="1"/>
  <c r="BP216" i="1"/>
  <c r="BN216" i="1"/>
  <c r="BL216" i="1"/>
  <c r="BJ216" i="1"/>
  <c r="BH216" i="1"/>
  <c r="BF216" i="1"/>
  <c r="BD216" i="1"/>
  <c r="AL216" i="1"/>
  <c r="AH216" i="1"/>
  <c r="P216" i="1"/>
  <c r="DE215" i="1"/>
  <c r="CR215" i="1"/>
  <c r="CP215" i="1"/>
  <c r="CN215" i="1"/>
  <c r="CL215" i="1"/>
  <c r="CJ215" i="1"/>
  <c r="CH215" i="1"/>
  <c r="CF215" i="1"/>
  <c r="CD215" i="1"/>
  <c r="CB215" i="1"/>
  <c r="BZ215" i="1"/>
  <c r="BX215" i="1"/>
  <c r="BV215" i="1"/>
  <c r="BT215" i="1"/>
  <c r="BR215" i="1"/>
  <c r="BP215" i="1"/>
  <c r="BN215" i="1"/>
  <c r="BL215" i="1"/>
  <c r="BJ215" i="1"/>
  <c r="BH215" i="1"/>
  <c r="BF215" i="1"/>
  <c r="BD215" i="1"/>
  <c r="AL215" i="1"/>
  <c r="AH215" i="1"/>
  <c r="P215" i="1"/>
  <c r="DE214" i="1"/>
  <c r="CR214" i="1"/>
  <c r="CP214" i="1"/>
  <c r="CN214" i="1"/>
  <c r="CL214" i="1"/>
  <c r="CJ214" i="1"/>
  <c r="CH214" i="1"/>
  <c r="CF214" i="1"/>
  <c r="CD214" i="1"/>
  <c r="CB214" i="1"/>
  <c r="BZ214" i="1"/>
  <c r="BX214" i="1"/>
  <c r="BV214" i="1"/>
  <c r="BT214" i="1"/>
  <c r="BR214" i="1"/>
  <c r="BP214" i="1"/>
  <c r="BN214" i="1"/>
  <c r="BL214" i="1"/>
  <c r="BJ214" i="1"/>
  <c r="BH214" i="1"/>
  <c r="BF214" i="1"/>
  <c r="BD214" i="1"/>
  <c r="AL214" i="1"/>
  <c r="AH214" i="1"/>
  <c r="P214" i="1"/>
  <c r="DE213" i="1"/>
  <c r="CT213" i="1"/>
  <c r="CR213" i="1"/>
  <c r="CP213" i="1"/>
  <c r="CN213" i="1"/>
  <c r="CL213" i="1"/>
  <c r="CJ213" i="1"/>
  <c r="CH213" i="1"/>
  <c r="CF213" i="1"/>
  <c r="CD213" i="1"/>
  <c r="CB213" i="1"/>
  <c r="BZ213" i="1"/>
  <c r="BX213" i="1"/>
  <c r="BV213" i="1"/>
  <c r="BT213" i="1"/>
  <c r="BR213" i="1"/>
  <c r="BP213" i="1"/>
  <c r="BN213" i="1"/>
  <c r="BL213" i="1"/>
  <c r="BJ213" i="1"/>
  <c r="BH213" i="1"/>
  <c r="BF213" i="1"/>
  <c r="BD213" i="1"/>
  <c r="AL213" i="1"/>
  <c r="AH213" i="1"/>
  <c r="P213" i="1"/>
  <c r="DE212" i="1"/>
  <c r="CR212" i="1"/>
  <c r="CP212" i="1"/>
  <c r="CN212" i="1"/>
  <c r="CL212" i="1"/>
  <c r="CJ212" i="1"/>
  <c r="CH212" i="1"/>
  <c r="CF212" i="1"/>
  <c r="CD212" i="1"/>
  <c r="CB212" i="1"/>
  <c r="BZ212" i="1"/>
  <c r="BX212" i="1"/>
  <c r="BV212" i="1"/>
  <c r="BT212" i="1"/>
  <c r="BR212" i="1"/>
  <c r="BP212" i="1"/>
  <c r="BN212" i="1"/>
  <c r="BL212" i="1"/>
  <c r="BJ212" i="1"/>
  <c r="BH212" i="1"/>
  <c r="BF212" i="1"/>
  <c r="BD212" i="1"/>
  <c r="AL212" i="1"/>
  <c r="AJ212" i="1"/>
  <c r="AH212" i="1"/>
  <c r="V212" i="1"/>
  <c r="T212" i="1"/>
  <c r="DE211" i="1"/>
  <c r="CT211" i="1"/>
  <c r="CR211" i="1"/>
  <c r="CP211" i="1"/>
  <c r="CN211" i="1"/>
  <c r="CL211" i="1"/>
  <c r="CJ211" i="1"/>
  <c r="CH211" i="1"/>
  <c r="CF211" i="1"/>
  <c r="CD211" i="1"/>
  <c r="CB211" i="1"/>
  <c r="BZ211" i="1"/>
  <c r="BX211" i="1"/>
  <c r="BV211" i="1"/>
  <c r="BT211" i="1"/>
  <c r="BR211" i="1"/>
  <c r="BP211" i="1"/>
  <c r="BN211" i="1"/>
  <c r="BL211" i="1"/>
  <c r="BJ211" i="1"/>
  <c r="BH211" i="1"/>
  <c r="BF211" i="1"/>
  <c r="BD211" i="1"/>
  <c r="BB211" i="1"/>
  <c r="AZ211" i="1"/>
  <c r="AX211" i="1"/>
  <c r="AV211" i="1"/>
  <c r="AT211" i="1"/>
  <c r="AR211" i="1"/>
  <c r="AP211" i="1"/>
  <c r="AN211" i="1"/>
  <c r="AL211" i="1"/>
  <c r="AJ211" i="1"/>
  <c r="AH211" i="1"/>
  <c r="V211" i="1"/>
  <c r="T211" i="1"/>
  <c r="R211" i="1"/>
  <c r="P211" i="1"/>
  <c r="DE210" i="1"/>
  <c r="CT210" i="1"/>
  <c r="CR210" i="1"/>
  <c r="CP210" i="1"/>
  <c r="CN210" i="1"/>
  <c r="CL210" i="1"/>
  <c r="CJ210" i="1"/>
  <c r="CH210" i="1"/>
  <c r="CF210" i="1"/>
  <c r="CD210" i="1"/>
  <c r="CB210" i="1"/>
  <c r="BZ210" i="1"/>
  <c r="BX210" i="1"/>
  <c r="BV210" i="1"/>
  <c r="BT210" i="1"/>
  <c r="BR210" i="1"/>
  <c r="BP210" i="1"/>
  <c r="BN210" i="1"/>
  <c r="BL210" i="1"/>
  <c r="BJ210" i="1"/>
  <c r="BH210" i="1"/>
  <c r="BF210" i="1"/>
  <c r="BD210" i="1"/>
  <c r="BB210" i="1"/>
  <c r="AZ210" i="1"/>
  <c r="AX210" i="1"/>
  <c r="AV210" i="1"/>
  <c r="AT210" i="1"/>
  <c r="AR210" i="1"/>
  <c r="AP210" i="1"/>
  <c r="AN210" i="1"/>
  <c r="AL210" i="1"/>
  <c r="AJ210" i="1"/>
  <c r="AH210" i="1"/>
  <c r="V210" i="1"/>
  <c r="T210" i="1"/>
  <c r="R210" i="1"/>
  <c r="P210" i="1"/>
  <c r="DE209" i="1"/>
  <c r="CT209" i="1"/>
  <c r="CR209" i="1"/>
  <c r="CP209" i="1"/>
  <c r="CN209" i="1"/>
  <c r="CL209" i="1"/>
  <c r="CJ209" i="1"/>
  <c r="CH209" i="1"/>
  <c r="CF209" i="1"/>
  <c r="CD209" i="1"/>
  <c r="CB209" i="1"/>
  <c r="BZ209" i="1"/>
  <c r="BX209" i="1"/>
  <c r="BV209" i="1"/>
  <c r="BT209" i="1"/>
  <c r="BR209" i="1"/>
  <c r="BP209" i="1"/>
  <c r="BN209" i="1"/>
  <c r="BL209" i="1"/>
  <c r="BJ209" i="1"/>
  <c r="BH209" i="1"/>
  <c r="BF209" i="1"/>
  <c r="BD209" i="1"/>
  <c r="AL209" i="1"/>
  <c r="AJ209" i="1"/>
  <c r="AH209" i="1"/>
  <c r="AD209" i="1"/>
  <c r="AD206" i="1" s="1"/>
  <c r="Z209" i="1"/>
  <c r="V209" i="1"/>
  <c r="T209" i="1"/>
  <c r="P209" i="1"/>
  <c r="DE208" i="1"/>
  <c r="CT208" i="1"/>
  <c r="CR208" i="1"/>
  <c r="CP208" i="1"/>
  <c r="CN208" i="1"/>
  <c r="CL208" i="1"/>
  <c r="CJ208" i="1"/>
  <c r="CH208" i="1"/>
  <c r="CF208" i="1"/>
  <c r="CD208" i="1"/>
  <c r="CB208" i="1"/>
  <c r="BZ208" i="1"/>
  <c r="BX208" i="1"/>
  <c r="BV208" i="1"/>
  <c r="BT208" i="1"/>
  <c r="BR208" i="1"/>
  <c r="BP208" i="1"/>
  <c r="BN208" i="1"/>
  <c r="BL208" i="1"/>
  <c r="BJ208" i="1"/>
  <c r="BH208" i="1"/>
  <c r="BF208" i="1"/>
  <c r="BD208" i="1"/>
  <c r="BB208" i="1"/>
  <c r="AZ208" i="1"/>
  <c r="AX208" i="1"/>
  <c r="AV208" i="1"/>
  <c r="AT208" i="1"/>
  <c r="AR208" i="1"/>
  <c r="AP208" i="1"/>
  <c r="AN208" i="1"/>
  <c r="AL208" i="1"/>
  <c r="AJ208" i="1"/>
  <c r="AH208" i="1"/>
  <c r="V208" i="1"/>
  <c r="T208" i="1"/>
  <c r="R208" i="1"/>
  <c r="P208" i="1"/>
  <c r="DE207" i="1"/>
  <c r="CT207" i="1"/>
  <c r="CR207" i="1"/>
  <c r="CP207" i="1"/>
  <c r="CN207" i="1"/>
  <c r="CL207" i="1"/>
  <c r="CJ207" i="1"/>
  <c r="CH207" i="1"/>
  <c r="CF207" i="1"/>
  <c r="CD207" i="1"/>
  <c r="CB207" i="1"/>
  <c r="BZ207" i="1"/>
  <c r="BX207" i="1"/>
  <c r="BV207" i="1"/>
  <c r="BT207" i="1"/>
  <c r="BR207" i="1"/>
  <c r="BP207" i="1"/>
  <c r="BN207" i="1"/>
  <c r="BL207" i="1"/>
  <c r="BJ207" i="1"/>
  <c r="BH207" i="1"/>
  <c r="BF207" i="1"/>
  <c r="BD207" i="1"/>
  <c r="BB207" i="1"/>
  <c r="AZ207" i="1"/>
  <c r="AX207" i="1"/>
  <c r="AV207" i="1"/>
  <c r="AT207" i="1"/>
  <c r="AR207" i="1"/>
  <c r="AP207" i="1"/>
  <c r="AN207" i="1"/>
  <c r="AL207" i="1"/>
  <c r="AJ207" i="1"/>
  <c r="AH207" i="1"/>
  <c r="V207" i="1"/>
  <c r="T207" i="1"/>
  <c r="R207" i="1"/>
  <c r="P207" i="1"/>
  <c r="DD206" i="1"/>
  <c r="DC206" i="1"/>
  <c r="DB206" i="1"/>
  <c r="DA206" i="1"/>
  <c r="CZ206" i="1"/>
  <c r="CY206" i="1"/>
  <c r="CX206" i="1"/>
  <c r="CW206" i="1"/>
  <c r="CV206" i="1"/>
  <c r="CU206" i="1"/>
  <c r="CS206" i="1"/>
  <c r="CQ206" i="1"/>
  <c r="CO206" i="1"/>
  <c r="CM206" i="1"/>
  <c r="CK206" i="1"/>
  <c r="CI206" i="1"/>
  <c r="CG206" i="1"/>
  <c r="CE206" i="1"/>
  <c r="CC206" i="1"/>
  <c r="CA206" i="1"/>
  <c r="BY206" i="1"/>
  <c r="BW206" i="1"/>
  <c r="BU206" i="1"/>
  <c r="BS206" i="1"/>
  <c r="BQ206" i="1"/>
  <c r="BO206" i="1"/>
  <c r="BM206" i="1"/>
  <c r="BK206" i="1"/>
  <c r="BI206" i="1"/>
  <c r="BG206" i="1"/>
  <c r="BE206" i="1"/>
  <c r="BC206" i="1"/>
  <c r="BA206" i="1"/>
  <c r="AY206" i="1"/>
  <c r="AW206" i="1"/>
  <c r="AU206" i="1"/>
  <c r="AS206" i="1"/>
  <c r="AQ206" i="1"/>
  <c r="AO206" i="1"/>
  <c r="AM206" i="1"/>
  <c r="AK206" i="1"/>
  <c r="AI206" i="1"/>
  <c r="AG206" i="1"/>
  <c r="AF206" i="1"/>
  <c r="AE206" i="1"/>
  <c r="AC206" i="1"/>
  <c r="AB206" i="1"/>
  <c r="AA206" i="1"/>
  <c r="Z206" i="1"/>
  <c r="Y206" i="1"/>
  <c r="X206" i="1"/>
  <c r="W206" i="1"/>
  <c r="U206" i="1"/>
  <c r="S206" i="1"/>
  <c r="R206" i="1"/>
  <c r="Q206" i="1"/>
  <c r="O206" i="1"/>
  <c r="DE205" i="1"/>
  <c r="CT205" i="1"/>
  <c r="CR205" i="1"/>
  <c r="CP205" i="1"/>
  <c r="CN205" i="1"/>
  <c r="CL205" i="1"/>
  <c r="CJ205" i="1"/>
  <c r="CH205" i="1"/>
  <c r="CF205" i="1"/>
  <c r="CD205" i="1"/>
  <c r="CB205" i="1"/>
  <c r="BZ205" i="1"/>
  <c r="BX205" i="1"/>
  <c r="BV205" i="1"/>
  <c r="BT205" i="1"/>
  <c r="BR205" i="1"/>
  <c r="BP205" i="1"/>
  <c r="BN205" i="1"/>
  <c r="BL205" i="1"/>
  <c r="BJ205" i="1"/>
  <c r="BH205" i="1"/>
  <c r="BF205" i="1"/>
  <c r="BD205" i="1"/>
  <c r="BB205" i="1"/>
  <c r="AZ205" i="1"/>
  <c r="AX205" i="1"/>
  <c r="AV205" i="1"/>
  <c r="AT205" i="1"/>
  <c r="AR205" i="1"/>
  <c r="AP205" i="1"/>
  <c r="AN205" i="1"/>
  <c r="AL205" i="1"/>
  <c r="AJ205" i="1"/>
  <c r="AH205" i="1"/>
  <c r="V205" i="1"/>
  <c r="T205" i="1"/>
  <c r="R205" i="1"/>
  <c r="P205" i="1"/>
  <c r="DE204" i="1"/>
  <c r="CT204" i="1"/>
  <c r="CR204" i="1"/>
  <c r="CP204" i="1"/>
  <c r="CN204" i="1"/>
  <c r="CL204" i="1"/>
  <c r="CJ204" i="1"/>
  <c r="CH204" i="1"/>
  <c r="CF204" i="1"/>
  <c r="CD204" i="1"/>
  <c r="CB204" i="1"/>
  <c r="BZ204" i="1"/>
  <c r="BX204" i="1"/>
  <c r="BV204" i="1"/>
  <c r="BT204" i="1"/>
  <c r="BR204" i="1"/>
  <c r="BP204" i="1"/>
  <c r="BN204" i="1"/>
  <c r="BL204" i="1"/>
  <c r="BJ204" i="1"/>
  <c r="BH204" i="1"/>
  <c r="BF204" i="1"/>
  <c r="BD204" i="1"/>
  <c r="BB204" i="1"/>
  <c r="AZ204" i="1"/>
  <c r="AX204" i="1"/>
  <c r="AV204" i="1"/>
  <c r="AT204" i="1"/>
  <c r="AR204" i="1"/>
  <c r="AP204" i="1"/>
  <c r="AN204" i="1"/>
  <c r="AL204" i="1"/>
  <c r="AJ204" i="1"/>
  <c r="AH204" i="1"/>
  <c r="V204" i="1"/>
  <c r="T204" i="1"/>
  <c r="R204" i="1"/>
  <c r="P204" i="1"/>
  <c r="DE203" i="1"/>
  <c r="CT203" i="1"/>
  <c r="CR203" i="1"/>
  <c r="CP203" i="1"/>
  <c r="CN203" i="1"/>
  <c r="CL203" i="1"/>
  <c r="CJ203" i="1"/>
  <c r="CH203" i="1"/>
  <c r="CF203" i="1"/>
  <c r="CD203" i="1"/>
  <c r="CB203" i="1"/>
  <c r="BZ203" i="1"/>
  <c r="BX203" i="1"/>
  <c r="BV203" i="1"/>
  <c r="BT203" i="1"/>
  <c r="BR203" i="1"/>
  <c r="BP203" i="1"/>
  <c r="BN203" i="1"/>
  <c r="BL203" i="1"/>
  <c r="BJ203" i="1"/>
  <c r="BH203" i="1"/>
  <c r="BF203" i="1"/>
  <c r="BD203" i="1"/>
  <c r="BB203" i="1"/>
  <c r="BB201" i="1" s="1"/>
  <c r="AZ203" i="1"/>
  <c r="AX203" i="1"/>
  <c r="AV203" i="1"/>
  <c r="AT203" i="1"/>
  <c r="AR203" i="1"/>
  <c r="AP203" i="1"/>
  <c r="AP201" i="1" s="1"/>
  <c r="AN203" i="1"/>
  <c r="AL203" i="1"/>
  <c r="AJ203" i="1"/>
  <c r="AH203" i="1"/>
  <c r="V203" i="1"/>
  <c r="T203" i="1"/>
  <c r="R203" i="1"/>
  <c r="P203" i="1"/>
  <c r="DE202" i="1"/>
  <c r="CT202" i="1"/>
  <c r="CR202" i="1"/>
  <c r="CP202" i="1"/>
  <c r="CN202" i="1"/>
  <c r="CL202" i="1"/>
  <c r="CJ202" i="1"/>
  <c r="CH202" i="1"/>
  <c r="CF202" i="1"/>
  <c r="CD202" i="1"/>
  <c r="CD201" i="1" s="1"/>
  <c r="CB202" i="1"/>
  <c r="BZ202" i="1"/>
  <c r="BX202" i="1"/>
  <c r="BV202" i="1"/>
  <c r="BT202" i="1"/>
  <c r="BR202" i="1"/>
  <c r="BP202" i="1"/>
  <c r="BN202" i="1"/>
  <c r="BL202" i="1"/>
  <c r="BJ202" i="1"/>
  <c r="BH202" i="1"/>
  <c r="BF202" i="1"/>
  <c r="BF201" i="1" s="1"/>
  <c r="BD202" i="1"/>
  <c r="BB202" i="1"/>
  <c r="AZ202" i="1"/>
  <c r="AX202" i="1"/>
  <c r="AV202" i="1"/>
  <c r="AT202" i="1"/>
  <c r="AR202" i="1"/>
  <c r="AP202" i="1"/>
  <c r="AN202" i="1"/>
  <c r="AL202" i="1"/>
  <c r="AJ202" i="1"/>
  <c r="AH202" i="1"/>
  <c r="V202" i="1"/>
  <c r="T202" i="1"/>
  <c r="R202" i="1"/>
  <c r="P202" i="1"/>
  <c r="DD201" i="1"/>
  <c r="DC201" i="1"/>
  <c r="DB201" i="1"/>
  <c r="DA201" i="1"/>
  <c r="CZ201" i="1"/>
  <c r="CY201" i="1"/>
  <c r="CX201" i="1"/>
  <c r="CW201" i="1"/>
  <c r="CV201" i="1"/>
  <c r="CU201" i="1"/>
  <c r="CS201" i="1"/>
  <c r="CQ201" i="1"/>
  <c r="CO201" i="1"/>
  <c r="CM201" i="1"/>
  <c r="CK201" i="1"/>
  <c r="CI201" i="1"/>
  <c r="CG201" i="1"/>
  <c r="CE201" i="1"/>
  <c r="CC201" i="1"/>
  <c r="CA201" i="1"/>
  <c r="BY201" i="1"/>
  <c r="BW201" i="1"/>
  <c r="BU201" i="1"/>
  <c r="BS201" i="1"/>
  <c r="BQ201" i="1"/>
  <c r="BO201" i="1"/>
  <c r="BM201" i="1"/>
  <c r="BK201" i="1"/>
  <c r="BI201" i="1"/>
  <c r="BG201" i="1"/>
  <c r="BE201" i="1"/>
  <c r="BC201" i="1"/>
  <c r="BA201" i="1"/>
  <c r="AY201" i="1"/>
  <c r="AW201" i="1"/>
  <c r="AU201" i="1"/>
  <c r="AS201" i="1"/>
  <c r="AQ201" i="1"/>
  <c r="AO201" i="1"/>
  <c r="AM201" i="1"/>
  <c r="AK201" i="1"/>
  <c r="AI201" i="1"/>
  <c r="AG201" i="1"/>
  <c r="AF201" i="1"/>
  <c r="AE201" i="1"/>
  <c r="AD201" i="1"/>
  <c r="AC201" i="1"/>
  <c r="AB201" i="1"/>
  <c r="AA201" i="1"/>
  <c r="Z201" i="1"/>
  <c r="Y201" i="1"/>
  <c r="X201" i="1"/>
  <c r="W201" i="1"/>
  <c r="U201" i="1"/>
  <c r="S201" i="1"/>
  <c r="Q201" i="1"/>
  <c r="O201" i="1"/>
  <c r="DE200" i="1"/>
  <c r="DB200" i="1"/>
  <c r="CT200" i="1"/>
  <c r="CR200" i="1"/>
  <c r="CP200" i="1"/>
  <c r="CN200" i="1"/>
  <c r="CL200" i="1"/>
  <c r="CJ200" i="1"/>
  <c r="CH200" i="1"/>
  <c r="CF200" i="1"/>
  <c r="CD200" i="1"/>
  <c r="CB200" i="1"/>
  <c r="BZ200" i="1"/>
  <c r="BX200" i="1"/>
  <c r="BV200" i="1"/>
  <c r="BT200" i="1"/>
  <c r="BR200" i="1"/>
  <c r="BP200" i="1"/>
  <c r="BN200" i="1"/>
  <c r="BL200" i="1"/>
  <c r="BJ200" i="1"/>
  <c r="BH200" i="1"/>
  <c r="BF200" i="1"/>
  <c r="BD200" i="1"/>
  <c r="BB200" i="1"/>
  <c r="AZ200" i="1"/>
  <c r="AX200" i="1"/>
  <c r="AV200" i="1"/>
  <c r="AT200" i="1"/>
  <c r="AR200" i="1"/>
  <c r="AP200" i="1"/>
  <c r="AN200" i="1"/>
  <c r="AL200" i="1"/>
  <c r="AJ200" i="1"/>
  <c r="AF200" i="1"/>
  <c r="AF197" i="1" s="1"/>
  <c r="V200" i="1"/>
  <c r="T200" i="1"/>
  <c r="R200" i="1"/>
  <c r="P200" i="1"/>
  <c r="DE199" i="1"/>
  <c r="CT199" i="1"/>
  <c r="CR199" i="1"/>
  <c r="CP199" i="1"/>
  <c r="CN199" i="1"/>
  <c r="CL199" i="1"/>
  <c r="CJ199" i="1"/>
  <c r="CH199" i="1"/>
  <c r="CF199" i="1"/>
  <c r="CD199" i="1"/>
  <c r="CB199" i="1"/>
  <c r="BZ199" i="1"/>
  <c r="BX199" i="1"/>
  <c r="BV199" i="1"/>
  <c r="BT199" i="1"/>
  <c r="BR199" i="1"/>
  <c r="BP199" i="1"/>
  <c r="BN199" i="1"/>
  <c r="BL199" i="1"/>
  <c r="BJ199" i="1"/>
  <c r="BH199" i="1"/>
  <c r="BF199" i="1"/>
  <c r="BD199" i="1"/>
  <c r="BB199" i="1"/>
  <c r="AZ199" i="1"/>
  <c r="AX199" i="1"/>
  <c r="AV199" i="1"/>
  <c r="AT199" i="1"/>
  <c r="AR199" i="1"/>
  <c r="AP199" i="1"/>
  <c r="AN199" i="1"/>
  <c r="AL199" i="1"/>
  <c r="AJ199" i="1"/>
  <c r="V199" i="1"/>
  <c r="T199" i="1"/>
  <c r="R199" i="1"/>
  <c r="P199" i="1"/>
  <c r="DE198" i="1"/>
  <c r="CT198" i="1"/>
  <c r="CR198" i="1"/>
  <c r="CP198" i="1"/>
  <c r="CN198" i="1"/>
  <c r="CL198" i="1"/>
  <c r="CJ198" i="1"/>
  <c r="CH198" i="1"/>
  <c r="CF198" i="1"/>
  <c r="CD198" i="1"/>
  <c r="CB198" i="1"/>
  <c r="BZ198" i="1"/>
  <c r="BX198" i="1"/>
  <c r="BV198" i="1"/>
  <c r="BT198" i="1"/>
  <c r="BR198" i="1"/>
  <c r="BP198" i="1"/>
  <c r="BN198" i="1"/>
  <c r="BL198" i="1"/>
  <c r="BJ198" i="1"/>
  <c r="BH198" i="1"/>
  <c r="BF198" i="1"/>
  <c r="BD198" i="1"/>
  <c r="BB198" i="1"/>
  <c r="AZ198" i="1"/>
  <c r="AX198" i="1"/>
  <c r="AV198" i="1"/>
  <c r="AT198" i="1"/>
  <c r="AR198" i="1"/>
  <c r="AP198" i="1"/>
  <c r="AN198" i="1"/>
  <c r="AL198" i="1"/>
  <c r="AJ198" i="1"/>
  <c r="V198" i="1"/>
  <c r="T198" i="1"/>
  <c r="R198" i="1"/>
  <c r="P198" i="1"/>
  <c r="DD197" i="1"/>
  <c r="DC197" i="1"/>
  <c r="DB197" i="1"/>
  <c r="DA197" i="1"/>
  <c r="CZ197" i="1"/>
  <c r="CY197" i="1"/>
  <c r="CX197" i="1"/>
  <c r="CW197" i="1"/>
  <c r="CV197" i="1"/>
  <c r="CU197" i="1"/>
  <c r="CS197" i="1"/>
  <c r="CQ197" i="1"/>
  <c r="CO197" i="1"/>
  <c r="CM197" i="1"/>
  <c r="CK197" i="1"/>
  <c r="CI197" i="1"/>
  <c r="CG197" i="1"/>
  <c r="CE197" i="1"/>
  <c r="CC197" i="1"/>
  <c r="CA197" i="1"/>
  <c r="BY197" i="1"/>
  <c r="BW197" i="1"/>
  <c r="BU197" i="1"/>
  <c r="BS197" i="1"/>
  <c r="BQ197" i="1"/>
  <c r="BO197" i="1"/>
  <c r="BM197" i="1"/>
  <c r="BK197" i="1"/>
  <c r="BI197" i="1"/>
  <c r="BG197" i="1"/>
  <c r="BE197" i="1"/>
  <c r="BC197" i="1"/>
  <c r="BA197" i="1"/>
  <c r="AY197" i="1"/>
  <c r="AW197" i="1"/>
  <c r="AU197" i="1"/>
  <c r="AS197" i="1"/>
  <c r="AQ197" i="1"/>
  <c r="AO197" i="1"/>
  <c r="AM197" i="1"/>
  <c r="AK197" i="1"/>
  <c r="AI197" i="1"/>
  <c r="AH197" i="1"/>
  <c r="AG197" i="1"/>
  <c r="AE197" i="1"/>
  <c r="AD197" i="1"/>
  <c r="AC197" i="1"/>
  <c r="AB197" i="1"/>
  <c r="AA197" i="1"/>
  <c r="Z197" i="1"/>
  <c r="Y197" i="1"/>
  <c r="X197" i="1"/>
  <c r="W197" i="1"/>
  <c r="U197" i="1"/>
  <c r="S197" i="1"/>
  <c r="Q197" i="1"/>
  <c r="O197" i="1"/>
  <c r="DE196" i="1"/>
  <c r="CT196" i="1"/>
  <c r="CT195" i="1" s="1"/>
  <c r="CR196" i="1"/>
  <c r="CR195" i="1" s="1"/>
  <c r="CP196" i="1"/>
  <c r="CP195" i="1" s="1"/>
  <c r="CN196" i="1"/>
  <c r="CN195" i="1" s="1"/>
  <c r="CL196" i="1"/>
  <c r="CL195" i="1" s="1"/>
  <c r="CJ196" i="1"/>
  <c r="CJ195" i="1" s="1"/>
  <c r="CH196" i="1"/>
  <c r="CH195" i="1" s="1"/>
  <c r="CF196" i="1"/>
  <c r="CF195" i="1" s="1"/>
  <c r="CD196" i="1"/>
  <c r="CD195" i="1" s="1"/>
  <c r="CB196" i="1"/>
  <c r="CB195" i="1" s="1"/>
  <c r="BZ196" i="1"/>
  <c r="BZ195" i="1" s="1"/>
  <c r="BX196" i="1"/>
  <c r="BX195" i="1" s="1"/>
  <c r="BV196" i="1"/>
  <c r="BV195" i="1" s="1"/>
  <c r="BT196" i="1"/>
  <c r="BT195" i="1" s="1"/>
  <c r="BR196" i="1"/>
  <c r="BR195" i="1" s="1"/>
  <c r="BP196" i="1"/>
  <c r="BP195" i="1" s="1"/>
  <c r="BN196" i="1"/>
  <c r="BN195" i="1" s="1"/>
  <c r="BL196" i="1"/>
  <c r="BL195" i="1" s="1"/>
  <c r="BJ196" i="1"/>
  <c r="BJ195" i="1" s="1"/>
  <c r="BH196" i="1"/>
  <c r="BH195" i="1" s="1"/>
  <c r="BF196" i="1"/>
  <c r="BF195" i="1" s="1"/>
  <c r="BD196" i="1"/>
  <c r="BD195" i="1" s="1"/>
  <c r="BB196" i="1"/>
  <c r="BB195" i="1" s="1"/>
  <c r="AZ196" i="1"/>
  <c r="AZ195" i="1" s="1"/>
  <c r="AX196" i="1"/>
  <c r="AX195" i="1" s="1"/>
  <c r="AV196" i="1"/>
  <c r="AV195" i="1" s="1"/>
  <c r="AT196" i="1"/>
  <c r="AT195" i="1" s="1"/>
  <c r="AR196" i="1"/>
  <c r="AR195" i="1" s="1"/>
  <c r="AP196" i="1"/>
  <c r="AP195" i="1" s="1"/>
  <c r="AN196" i="1"/>
  <c r="AL196" i="1"/>
  <c r="AL195" i="1" s="1"/>
  <c r="AJ196" i="1"/>
  <c r="AJ195" i="1" s="1"/>
  <c r="V196" i="1"/>
  <c r="V195" i="1" s="1"/>
  <c r="T196" i="1"/>
  <c r="T195" i="1" s="1"/>
  <c r="R196" i="1"/>
  <c r="R195" i="1" s="1"/>
  <c r="P196" i="1"/>
  <c r="P195" i="1" s="1"/>
  <c r="DD195" i="1"/>
  <c r="DC195" i="1"/>
  <c r="DB195" i="1"/>
  <c r="DA195" i="1"/>
  <c r="CZ195" i="1"/>
  <c r="CY195" i="1"/>
  <c r="CX195" i="1"/>
  <c r="CW195" i="1"/>
  <c r="CV195" i="1"/>
  <c r="CU195" i="1"/>
  <c r="CS195" i="1"/>
  <c r="CQ195" i="1"/>
  <c r="CO195" i="1"/>
  <c r="CM195" i="1"/>
  <c r="CK195" i="1"/>
  <c r="CI195" i="1"/>
  <c r="CG195" i="1"/>
  <c r="CE195" i="1"/>
  <c r="CC195" i="1"/>
  <c r="CA195" i="1"/>
  <c r="BY195" i="1"/>
  <c r="BW195" i="1"/>
  <c r="BU195" i="1"/>
  <c r="BS195" i="1"/>
  <c r="BQ195" i="1"/>
  <c r="BO195" i="1"/>
  <c r="BM195" i="1"/>
  <c r="BK195" i="1"/>
  <c r="BI195" i="1"/>
  <c r="BG195" i="1"/>
  <c r="BE195" i="1"/>
  <c r="BC195" i="1"/>
  <c r="BA195" i="1"/>
  <c r="AY195" i="1"/>
  <c r="AW195" i="1"/>
  <c r="AU195" i="1"/>
  <c r="AS195" i="1"/>
  <c r="AQ195" i="1"/>
  <c r="AO195" i="1"/>
  <c r="AN195" i="1"/>
  <c r="AM195" i="1"/>
  <c r="AK195" i="1"/>
  <c r="AI195" i="1"/>
  <c r="AH195" i="1"/>
  <c r="AG195" i="1"/>
  <c r="AF195" i="1"/>
  <c r="AE195" i="1"/>
  <c r="AD195" i="1"/>
  <c r="AC195" i="1"/>
  <c r="AB195" i="1"/>
  <c r="AA195" i="1"/>
  <c r="Z195" i="1"/>
  <c r="Y195" i="1"/>
  <c r="X195" i="1"/>
  <c r="W195" i="1"/>
  <c r="U195" i="1"/>
  <c r="S195" i="1"/>
  <c r="Q195" i="1"/>
  <c r="O195" i="1"/>
  <c r="DE194" i="1"/>
  <c r="CT194" i="1"/>
  <c r="CR194" i="1"/>
  <c r="CP194" i="1"/>
  <c r="CN194" i="1"/>
  <c r="CL194" i="1"/>
  <c r="CJ194" i="1"/>
  <c r="CH194" i="1"/>
  <c r="CF194" i="1"/>
  <c r="CD194" i="1"/>
  <c r="CB194" i="1"/>
  <c r="BZ194" i="1"/>
  <c r="BX194" i="1"/>
  <c r="BV194" i="1"/>
  <c r="BT194" i="1"/>
  <c r="BR194" i="1"/>
  <c r="BP194" i="1"/>
  <c r="BN194" i="1"/>
  <c r="BL194" i="1"/>
  <c r="BJ194" i="1"/>
  <c r="BH194" i="1"/>
  <c r="BF194" i="1"/>
  <c r="BD194" i="1"/>
  <c r="BB194" i="1"/>
  <c r="AZ194" i="1"/>
  <c r="AX194" i="1"/>
  <c r="AV194" i="1"/>
  <c r="AT194" i="1"/>
  <c r="AR194" i="1"/>
  <c r="AP194" i="1"/>
  <c r="AN194" i="1"/>
  <c r="AL194" i="1"/>
  <c r="AJ194" i="1"/>
  <c r="V194" i="1"/>
  <c r="T194" i="1"/>
  <c r="R194" i="1"/>
  <c r="P194" i="1"/>
  <c r="DE193" i="1"/>
  <c r="CT193" i="1"/>
  <c r="CR193" i="1"/>
  <c r="CP193" i="1"/>
  <c r="CN193" i="1"/>
  <c r="CL193" i="1"/>
  <c r="CJ193" i="1"/>
  <c r="CH193" i="1"/>
  <c r="CF193" i="1"/>
  <c r="CD193" i="1"/>
  <c r="CB193" i="1"/>
  <c r="BZ193" i="1"/>
  <c r="BX193" i="1"/>
  <c r="BV193" i="1"/>
  <c r="BT193" i="1"/>
  <c r="BR193" i="1"/>
  <c r="BP193" i="1"/>
  <c r="BN193" i="1"/>
  <c r="BL193" i="1"/>
  <c r="BJ193" i="1"/>
  <c r="BH193" i="1"/>
  <c r="BF193" i="1"/>
  <c r="BD193" i="1"/>
  <c r="BB193" i="1"/>
  <c r="AZ193" i="1"/>
  <c r="AX193" i="1"/>
  <c r="AV193" i="1"/>
  <c r="AT193" i="1"/>
  <c r="AR193" i="1"/>
  <c r="AP193" i="1"/>
  <c r="AN193" i="1"/>
  <c r="AL193" i="1"/>
  <c r="AJ193" i="1"/>
  <c r="V193" i="1"/>
  <c r="T193" i="1"/>
  <c r="R193" i="1"/>
  <c r="P193" i="1"/>
  <c r="DE192" i="1"/>
  <c r="CT192" i="1"/>
  <c r="CR192" i="1"/>
  <c r="CP192" i="1"/>
  <c r="CN192" i="1"/>
  <c r="CL192" i="1"/>
  <c r="CJ192" i="1"/>
  <c r="CH192" i="1"/>
  <c r="CF192" i="1"/>
  <c r="CD192" i="1"/>
  <c r="CB192" i="1"/>
  <c r="BZ192" i="1"/>
  <c r="BX192" i="1"/>
  <c r="BV192" i="1"/>
  <c r="BT192" i="1"/>
  <c r="BR192" i="1"/>
  <c r="BP192" i="1"/>
  <c r="BN192" i="1"/>
  <c r="BL192" i="1"/>
  <c r="BJ192" i="1"/>
  <c r="BH192" i="1"/>
  <c r="BF192" i="1"/>
  <c r="BD192" i="1"/>
  <c r="BB192" i="1"/>
  <c r="AZ192" i="1"/>
  <c r="AX192" i="1"/>
  <c r="AV192" i="1"/>
  <c r="AT192" i="1"/>
  <c r="AR192" i="1"/>
  <c r="AP192" i="1"/>
  <c r="AN192" i="1"/>
  <c r="AL192" i="1"/>
  <c r="AJ192" i="1"/>
  <c r="V192" i="1"/>
  <c r="T192" i="1"/>
  <c r="R192" i="1"/>
  <c r="P192" i="1"/>
  <c r="DE191" i="1"/>
  <c r="CT191" i="1"/>
  <c r="CR191" i="1"/>
  <c r="CP191" i="1"/>
  <c r="CN191" i="1"/>
  <c r="CL191" i="1"/>
  <c r="CJ191" i="1"/>
  <c r="CH191" i="1"/>
  <c r="CF191" i="1"/>
  <c r="CD191" i="1"/>
  <c r="CB191" i="1"/>
  <c r="BZ191" i="1"/>
  <c r="BX191" i="1"/>
  <c r="BV191" i="1"/>
  <c r="BT191" i="1"/>
  <c r="BR191" i="1"/>
  <c r="BP191" i="1"/>
  <c r="BN191" i="1"/>
  <c r="BL191" i="1"/>
  <c r="BJ191" i="1"/>
  <c r="BH191" i="1"/>
  <c r="BF191" i="1"/>
  <c r="BD191" i="1"/>
  <c r="BB191" i="1"/>
  <c r="AZ191" i="1"/>
  <c r="AX191" i="1"/>
  <c r="AV191" i="1"/>
  <c r="AT191" i="1"/>
  <c r="AR191" i="1"/>
  <c r="AP191" i="1"/>
  <c r="AN191" i="1"/>
  <c r="AL191" i="1"/>
  <c r="AJ191" i="1"/>
  <c r="V191" i="1"/>
  <c r="T191" i="1"/>
  <c r="R191" i="1"/>
  <c r="P191" i="1"/>
  <c r="DE190" i="1"/>
  <c r="CT190" i="1"/>
  <c r="CR190" i="1"/>
  <c r="CP190" i="1"/>
  <c r="CN190" i="1"/>
  <c r="CL190" i="1"/>
  <c r="CJ190" i="1"/>
  <c r="CH190" i="1"/>
  <c r="CF190" i="1"/>
  <c r="CD190" i="1"/>
  <c r="CB190" i="1"/>
  <c r="BZ190" i="1"/>
  <c r="BX190" i="1"/>
  <c r="BV190" i="1"/>
  <c r="BT190" i="1"/>
  <c r="BR190" i="1"/>
  <c r="BP190" i="1"/>
  <c r="BN190" i="1"/>
  <c r="BL190" i="1"/>
  <c r="BJ190" i="1"/>
  <c r="BH190" i="1"/>
  <c r="BF190" i="1"/>
  <c r="BD190" i="1"/>
  <c r="BB190" i="1"/>
  <c r="AZ190" i="1"/>
  <c r="AX190" i="1"/>
  <c r="AV190" i="1"/>
  <c r="AT190" i="1"/>
  <c r="AR190" i="1"/>
  <c r="AP190" i="1"/>
  <c r="AN190" i="1"/>
  <c r="AL190" i="1"/>
  <c r="AJ190" i="1"/>
  <c r="V190" i="1"/>
  <c r="T190" i="1"/>
  <c r="R190" i="1"/>
  <c r="P190" i="1"/>
  <c r="DE189" i="1"/>
  <c r="CT189" i="1"/>
  <c r="CR189" i="1"/>
  <c r="CP189" i="1"/>
  <c r="CN189" i="1"/>
  <c r="CL189" i="1"/>
  <c r="CJ189" i="1"/>
  <c r="CH189" i="1"/>
  <c r="CF189" i="1"/>
  <c r="CD189" i="1"/>
  <c r="CB189" i="1"/>
  <c r="BZ189" i="1"/>
  <c r="BX189" i="1"/>
  <c r="BV189" i="1"/>
  <c r="BT189" i="1"/>
  <c r="BR189" i="1"/>
  <c r="BP189" i="1"/>
  <c r="BN189" i="1"/>
  <c r="BL189" i="1"/>
  <c r="BJ189" i="1"/>
  <c r="BH189" i="1"/>
  <c r="BF189" i="1"/>
  <c r="BD189" i="1"/>
  <c r="BB189" i="1"/>
  <c r="AZ189" i="1"/>
  <c r="AX189" i="1"/>
  <c r="AV189" i="1"/>
  <c r="AT189" i="1"/>
  <c r="AR189" i="1"/>
  <c r="AP189" i="1"/>
  <c r="AN189" i="1"/>
  <c r="AL189" i="1"/>
  <c r="AJ189" i="1"/>
  <c r="V189" i="1"/>
  <c r="T189" i="1"/>
  <c r="R189" i="1"/>
  <c r="P189" i="1"/>
  <c r="DE188" i="1"/>
  <c r="CX188" i="1"/>
  <c r="CX186" i="1" s="1"/>
  <c r="CT188" i="1"/>
  <c r="CR188" i="1"/>
  <c r="CP188" i="1"/>
  <c r="CN188" i="1"/>
  <c r="CL188" i="1"/>
  <c r="CJ188" i="1"/>
  <c r="CH188" i="1"/>
  <c r="CF188" i="1"/>
  <c r="CD188" i="1"/>
  <c r="CB188" i="1"/>
  <c r="BZ188" i="1"/>
  <c r="BX188" i="1"/>
  <c r="BV188" i="1"/>
  <c r="BT188" i="1"/>
  <c r="BR188" i="1"/>
  <c r="BP188" i="1"/>
  <c r="BN188" i="1"/>
  <c r="BL188" i="1"/>
  <c r="BJ188" i="1"/>
  <c r="BH188" i="1"/>
  <c r="BF188" i="1"/>
  <c r="BD188" i="1"/>
  <c r="BB188" i="1"/>
  <c r="AZ188" i="1"/>
  <c r="AX188" i="1"/>
  <c r="AV188" i="1"/>
  <c r="AT188" i="1"/>
  <c r="AR188" i="1"/>
  <c r="AP188" i="1"/>
  <c r="AN188" i="1"/>
  <c r="AL188" i="1"/>
  <c r="AJ188" i="1"/>
  <c r="V188" i="1"/>
  <c r="T188" i="1"/>
  <c r="R188" i="1"/>
  <c r="P188" i="1"/>
  <c r="DE187" i="1"/>
  <c r="CT187" i="1"/>
  <c r="CR187" i="1"/>
  <c r="CP187" i="1"/>
  <c r="CN187" i="1"/>
  <c r="CL187" i="1"/>
  <c r="CJ187" i="1"/>
  <c r="CH187" i="1"/>
  <c r="CF187" i="1"/>
  <c r="CD187" i="1"/>
  <c r="CB187" i="1"/>
  <c r="BZ187" i="1"/>
  <c r="BX187" i="1"/>
  <c r="BV187" i="1"/>
  <c r="BT187" i="1"/>
  <c r="BR187" i="1"/>
  <c r="BP187" i="1"/>
  <c r="BN187" i="1"/>
  <c r="BL187" i="1"/>
  <c r="BJ187" i="1"/>
  <c r="BH187" i="1"/>
  <c r="BF187" i="1"/>
  <c r="BD187" i="1"/>
  <c r="BB187" i="1"/>
  <c r="AZ187" i="1"/>
  <c r="AX187" i="1"/>
  <c r="AV187" i="1"/>
  <c r="AT187" i="1"/>
  <c r="AR187" i="1"/>
  <c r="AP187" i="1"/>
  <c r="AN187" i="1"/>
  <c r="AL187" i="1"/>
  <c r="AJ187" i="1"/>
  <c r="V187" i="1"/>
  <c r="T187" i="1"/>
  <c r="R187" i="1"/>
  <c r="P187" i="1"/>
  <c r="DD186" i="1"/>
  <c r="DC186" i="1"/>
  <c r="DB186" i="1"/>
  <c r="DA186" i="1"/>
  <c r="CZ186" i="1"/>
  <c r="CY186" i="1"/>
  <c r="CW186" i="1"/>
  <c r="CV186" i="1"/>
  <c r="CU186" i="1"/>
  <c r="CS186" i="1"/>
  <c r="CQ186" i="1"/>
  <c r="CO186" i="1"/>
  <c r="CM186" i="1"/>
  <c r="CK186" i="1"/>
  <c r="CI186" i="1"/>
  <c r="CG186" i="1"/>
  <c r="CE186" i="1"/>
  <c r="CC186" i="1"/>
  <c r="CA186" i="1"/>
  <c r="BY186" i="1"/>
  <c r="BW186" i="1"/>
  <c r="BU186" i="1"/>
  <c r="BS186" i="1"/>
  <c r="BQ186" i="1"/>
  <c r="BO186" i="1"/>
  <c r="BM186" i="1"/>
  <c r="BK186" i="1"/>
  <c r="BI186" i="1"/>
  <c r="BG186" i="1"/>
  <c r="BE186" i="1"/>
  <c r="BC186" i="1"/>
  <c r="BA186" i="1"/>
  <c r="AY186" i="1"/>
  <c r="AW186" i="1"/>
  <c r="AU186" i="1"/>
  <c r="AS186" i="1"/>
  <c r="AQ186" i="1"/>
  <c r="AO186" i="1"/>
  <c r="AM186" i="1"/>
  <c r="AK186" i="1"/>
  <c r="AI186" i="1"/>
  <c r="AH186" i="1"/>
  <c r="AG186" i="1"/>
  <c r="AF186" i="1"/>
  <c r="AE186" i="1"/>
  <c r="AD186" i="1"/>
  <c r="AC186" i="1"/>
  <c r="AB186" i="1"/>
  <c r="AA186" i="1"/>
  <c r="Z186" i="1"/>
  <c r="Y186" i="1"/>
  <c r="X186" i="1"/>
  <c r="W186" i="1"/>
  <c r="U186" i="1"/>
  <c r="S186" i="1"/>
  <c r="Q186" i="1"/>
  <c r="O186" i="1"/>
  <c r="DE185" i="1"/>
  <c r="CT185" i="1"/>
  <c r="CR185" i="1"/>
  <c r="CP185" i="1"/>
  <c r="CN185" i="1"/>
  <c r="CL185" i="1"/>
  <c r="CJ185" i="1"/>
  <c r="CH185" i="1"/>
  <c r="CF185" i="1"/>
  <c r="CD185" i="1"/>
  <c r="CB185" i="1"/>
  <c r="BZ185" i="1"/>
  <c r="BX185" i="1"/>
  <c r="BV185" i="1"/>
  <c r="BT185" i="1"/>
  <c r="BR185" i="1"/>
  <c r="BP185" i="1"/>
  <c r="BN185" i="1"/>
  <c r="BL185" i="1"/>
  <c r="BJ185" i="1"/>
  <c r="BH185" i="1"/>
  <c r="BF185" i="1"/>
  <c r="BD185" i="1"/>
  <c r="BB185" i="1"/>
  <c r="AZ185" i="1"/>
  <c r="AX185" i="1"/>
  <c r="AV185" i="1"/>
  <c r="AT185" i="1"/>
  <c r="AR185" i="1"/>
  <c r="AP185" i="1"/>
  <c r="AN185" i="1"/>
  <c r="AL185" i="1"/>
  <c r="AJ185" i="1"/>
  <c r="AH185" i="1"/>
  <c r="V185" i="1"/>
  <c r="T185" i="1"/>
  <c r="R185" i="1"/>
  <c r="P185" i="1"/>
  <c r="DE184" i="1"/>
  <c r="CT184" i="1"/>
  <c r="CR184" i="1"/>
  <c r="CP184" i="1"/>
  <c r="CN184" i="1"/>
  <c r="CL184" i="1"/>
  <c r="CJ184" i="1"/>
  <c r="CH184" i="1"/>
  <c r="CF184" i="1"/>
  <c r="CD184" i="1"/>
  <c r="CB184" i="1"/>
  <c r="BZ184" i="1"/>
  <c r="BX184" i="1"/>
  <c r="BV184" i="1"/>
  <c r="BT184" i="1"/>
  <c r="BR184" i="1"/>
  <c r="BP184" i="1"/>
  <c r="BN184" i="1"/>
  <c r="BL184" i="1"/>
  <c r="BJ184" i="1"/>
  <c r="BH184" i="1"/>
  <c r="BF184" i="1"/>
  <c r="BD184" i="1"/>
  <c r="BB184" i="1"/>
  <c r="AZ184" i="1"/>
  <c r="AX184" i="1"/>
  <c r="AV184" i="1"/>
  <c r="AT184" i="1"/>
  <c r="AR184" i="1"/>
  <c r="AP184" i="1"/>
  <c r="AN184" i="1"/>
  <c r="AL184" i="1"/>
  <c r="AJ184" i="1"/>
  <c r="AH184" i="1"/>
  <c r="V184" i="1"/>
  <c r="T184" i="1"/>
  <c r="R184" i="1"/>
  <c r="P184" i="1"/>
  <c r="DE183" i="1"/>
  <c r="CT183" i="1"/>
  <c r="CR183" i="1"/>
  <c r="CP183" i="1"/>
  <c r="CN183" i="1"/>
  <c r="CL183" i="1"/>
  <c r="CJ183" i="1"/>
  <c r="CH183" i="1"/>
  <c r="CF183" i="1"/>
  <c r="CD183" i="1"/>
  <c r="CB183" i="1"/>
  <c r="BZ183" i="1"/>
  <c r="BX183" i="1"/>
  <c r="BV183" i="1"/>
  <c r="BT183" i="1"/>
  <c r="BR183" i="1"/>
  <c r="BP183" i="1"/>
  <c r="BN183" i="1"/>
  <c r="BL183" i="1"/>
  <c r="BJ183" i="1"/>
  <c r="BH183" i="1"/>
  <c r="BF183" i="1"/>
  <c r="BD183" i="1"/>
  <c r="BB183" i="1"/>
  <c r="AZ183" i="1"/>
  <c r="AX183" i="1"/>
  <c r="AV183" i="1"/>
  <c r="AT183" i="1"/>
  <c r="AR183" i="1"/>
  <c r="AP183" i="1"/>
  <c r="AN183" i="1"/>
  <c r="AL183" i="1"/>
  <c r="AJ183" i="1"/>
  <c r="AH183" i="1"/>
  <c r="V183" i="1"/>
  <c r="T183" i="1"/>
  <c r="R183" i="1"/>
  <c r="P183" i="1"/>
  <c r="DE182" i="1"/>
  <c r="CT182" i="1"/>
  <c r="CR182" i="1"/>
  <c r="CP182" i="1"/>
  <c r="CN182" i="1"/>
  <c r="CL182" i="1"/>
  <c r="CJ182" i="1"/>
  <c r="CH182" i="1"/>
  <c r="CF182" i="1"/>
  <c r="CD182" i="1"/>
  <c r="CB182" i="1"/>
  <c r="BZ182" i="1"/>
  <c r="BX182" i="1"/>
  <c r="BV182" i="1"/>
  <c r="BT182" i="1"/>
  <c r="BR182" i="1"/>
  <c r="BP182" i="1"/>
  <c r="BN182" i="1"/>
  <c r="BL182" i="1"/>
  <c r="BJ182" i="1"/>
  <c r="BH182" i="1"/>
  <c r="BF182" i="1"/>
  <c r="BD182" i="1"/>
  <c r="BB182" i="1"/>
  <c r="AZ182" i="1"/>
  <c r="AX182" i="1"/>
  <c r="AV182" i="1"/>
  <c r="AT182" i="1"/>
  <c r="AR182" i="1"/>
  <c r="AP182" i="1"/>
  <c r="AN182" i="1"/>
  <c r="AL182" i="1"/>
  <c r="AJ182" i="1"/>
  <c r="AH182" i="1"/>
  <c r="AF182" i="1"/>
  <c r="V182" i="1"/>
  <c r="T182" i="1"/>
  <c r="R182" i="1"/>
  <c r="P182" i="1"/>
  <c r="DE181" i="1"/>
  <c r="CT181" i="1"/>
  <c r="CR181" i="1"/>
  <c r="CP181" i="1"/>
  <c r="CN181" i="1"/>
  <c r="CL181" i="1"/>
  <c r="CJ181" i="1"/>
  <c r="CH181" i="1"/>
  <c r="CF181" i="1"/>
  <c r="CD181" i="1"/>
  <c r="CB181" i="1"/>
  <c r="BZ181" i="1"/>
  <c r="BX181" i="1"/>
  <c r="BV181" i="1"/>
  <c r="BT181" i="1"/>
  <c r="BR181" i="1"/>
  <c r="BP181" i="1"/>
  <c r="BN181" i="1"/>
  <c r="BL181" i="1"/>
  <c r="BJ181" i="1"/>
  <c r="BH181" i="1"/>
  <c r="BF181" i="1"/>
  <c r="BD181" i="1"/>
  <c r="BB181" i="1"/>
  <c r="AZ181" i="1"/>
  <c r="AX181" i="1"/>
  <c r="AV181" i="1"/>
  <c r="AT181" i="1"/>
  <c r="AR181" i="1"/>
  <c r="AP181" i="1"/>
  <c r="AN181" i="1"/>
  <c r="AL181" i="1"/>
  <c r="AJ181" i="1"/>
  <c r="AH181" i="1"/>
  <c r="AF181" i="1"/>
  <c r="AF179" i="1" s="1"/>
  <c r="V181" i="1"/>
  <c r="T181" i="1"/>
  <c r="R181" i="1"/>
  <c r="P181" i="1"/>
  <c r="DE180" i="1"/>
  <c r="CT180" i="1"/>
  <c r="CR180" i="1"/>
  <c r="CP180" i="1"/>
  <c r="CN180" i="1"/>
  <c r="CL180" i="1"/>
  <c r="CJ180" i="1"/>
  <c r="CH180" i="1"/>
  <c r="CF180" i="1"/>
  <c r="CD180" i="1"/>
  <c r="CB180" i="1"/>
  <c r="BZ180" i="1"/>
  <c r="BX180" i="1"/>
  <c r="BV180" i="1"/>
  <c r="BT180" i="1"/>
  <c r="BR180" i="1"/>
  <c r="BP180" i="1"/>
  <c r="BN180" i="1"/>
  <c r="BL180" i="1"/>
  <c r="BJ180" i="1"/>
  <c r="BH180" i="1"/>
  <c r="BF180" i="1"/>
  <c r="BD180" i="1"/>
  <c r="BB180" i="1"/>
  <c r="AZ180" i="1"/>
  <c r="AX180" i="1"/>
  <c r="AV180" i="1"/>
  <c r="AT180" i="1"/>
  <c r="AR180" i="1"/>
  <c r="AP180" i="1"/>
  <c r="AN180" i="1"/>
  <c r="AL180" i="1"/>
  <c r="AJ180" i="1"/>
  <c r="AH180" i="1"/>
  <c r="V180" i="1"/>
  <c r="T180" i="1"/>
  <c r="R180" i="1"/>
  <c r="P180" i="1"/>
  <c r="DD179" i="1"/>
  <c r="DC179" i="1"/>
  <c r="DB179" i="1"/>
  <c r="DA179" i="1"/>
  <c r="CZ179" i="1"/>
  <c r="CY179" i="1"/>
  <c r="CX179" i="1"/>
  <c r="CW179" i="1"/>
  <c r="CV179" i="1"/>
  <c r="CU179" i="1"/>
  <c r="CS179" i="1"/>
  <c r="CQ179" i="1"/>
  <c r="CO179" i="1"/>
  <c r="CM179" i="1"/>
  <c r="CK179" i="1"/>
  <c r="CI179" i="1"/>
  <c r="CG179" i="1"/>
  <c r="CE179" i="1"/>
  <c r="CC179" i="1"/>
  <c r="CA179" i="1"/>
  <c r="BY179" i="1"/>
  <c r="BW179" i="1"/>
  <c r="BU179" i="1"/>
  <c r="BS179" i="1"/>
  <c r="BQ179" i="1"/>
  <c r="BO179" i="1"/>
  <c r="BM179" i="1"/>
  <c r="BK179" i="1"/>
  <c r="BI179" i="1"/>
  <c r="BG179" i="1"/>
  <c r="BE179" i="1"/>
  <c r="BC179" i="1"/>
  <c r="BA179" i="1"/>
  <c r="AY179" i="1"/>
  <c r="AW179" i="1"/>
  <c r="AU179" i="1"/>
  <c r="AS179" i="1"/>
  <c r="AQ179" i="1"/>
  <c r="AO179" i="1"/>
  <c r="AM179" i="1"/>
  <c r="AK179" i="1"/>
  <c r="AI179" i="1"/>
  <c r="AG179" i="1"/>
  <c r="AE179" i="1"/>
  <c r="AD179" i="1"/>
  <c r="AC179" i="1"/>
  <c r="AB179" i="1"/>
  <c r="AA179" i="1"/>
  <c r="Z179" i="1"/>
  <c r="Y179" i="1"/>
  <c r="X179" i="1"/>
  <c r="W179" i="1"/>
  <c r="U179" i="1"/>
  <c r="S179" i="1"/>
  <c r="Q179" i="1"/>
  <c r="O179" i="1"/>
  <c r="DE178" i="1"/>
  <c r="CT178" i="1"/>
  <c r="CR178" i="1"/>
  <c r="CP178" i="1"/>
  <c r="CN178" i="1"/>
  <c r="CL178" i="1"/>
  <c r="CJ178" i="1"/>
  <c r="CH178" i="1"/>
  <c r="CF178" i="1"/>
  <c r="CD178" i="1"/>
  <c r="CB178" i="1"/>
  <c r="BZ178" i="1"/>
  <c r="BX178" i="1"/>
  <c r="BV178" i="1"/>
  <c r="BT178" i="1"/>
  <c r="BR178" i="1"/>
  <c r="BP178" i="1"/>
  <c r="BN178" i="1"/>
  <c r="BL178" i="1"/>
  <c r="BJ178" i="1"/>
  <c r="BH178" i="1"/>
  <c r="BF178" i="1"/>
  <c r="BD178" i="1"/>
  <c r="BB178" i="1"/>
  <c r="AZ178" i="1"/>
  <c r="AX178" i="1"/>
  <c r="AV178" i="1"/>
  <c r="AT178" i="1"/>
  <c r="AR178" i="1"/>
  <c r="AP178" i="1"/>
  <c r="AN178" i="1"/>
  <c r="AL178" i="1"/>
  <c r="AJ178" i="1"/>
  <c r="AH178" i="1"/>
  <c r="V178" i="1"/>
  <c r="T178" i="1"/>
  <c r="R178" i="1"/>
  <c r="P178" i="1"/>
  <c r="DE177" i="1"/>
  <c r="CT177" i="1"/>
  <c r="CR177" i="1"/>
  <c r="CP177" i="1"/>
  <c r="CN177" i="1"/>
  <c r="CL177" i="1"/>
  <c r="CJ177" i="1"/>
  <c r="CH177" i="1"/>
  <c r="CF177" i="1"/>
  <c r="CD177" i="1"/>
  <c r="CB177" i="1"/>
  <c r="BZ177" i="1"/>
  <c r="BX177" i="1"/>
  <c r="BV177" i="1"/>
  <c r="BT177" i="1"/>
  <c r="BR177" i="1"/>
  <c r="BP177" i="1"/>
  <c r="BN177" i="1"/>
  <c r="BL177" i="1"/>
  <c r="BJ177" i="1"/>
  <c r="BH177" i="1"/>
  <c r="BF177" i="1"/>
  <c r="BD177" i="1"/>
  <c r="BB177" i="1"/>
  <c r="AZ177" i="1"/>
  <c r="AX177" i="1"/>
  <c r="AV177" i="1"/>
  <c r="AT177" i="1"/>
  <c r="AR177" i="1"/>
  <c r="AP177" i="1"/>
  <c r="AN177" i="1"/>
  <c r="AL177" i="1"/>
  <c r="AJ177" i="1"/>
  <c r="AH177" i="1"/>
  <c r="V177" i="1"/>
  <c r="T177" i="1"/>
  <c r="R177" i="1"/>
  <c r="P177" i="1"/>
  <c r="DE176" i="1"/>
  <c r="CT176" i="1"/>
  <c r="CR176" i="1"/>
  <c r="CP176" i="1"/>
  <c r="CN176" i="1"/>
  <c r="CL176" i="1"/>
  <c r="CJ176" i="1"/>
  <c r="CH176" i="1"/>
  <c r="CF176" i="1"/>
  <c r="CD176" i="1"/>
  <c r="CB176" i="1"/>
  <c r="BZ176" i="1"/>
  <c r="BX176" i="1"/>
  <c r="BV176" i="1"/>
  <c r="BT176" i="1"/>
  <c r="BR176" i="1"/>
  <c r="BP176" i="1"/>
  <c r="BN176" i="1"/>
  <c r="BL176" i="1"/>
  <c r="BJ176" i="1"/>
  <c r="BH176" i="1"/>
  <c r="BF176" i="1"/>
  <c r="BD176" i="1"/>
  <c r="BB176" i="1"/>
  <c r="AZ176" i="1"/>
  <c r="AX176" i="1"/>
  <c r="AV176" i="1"/>
  <c r="AT176" i="1"/>
  <c r="AR176" i="1"/>
  <c r="AP176" i="1"/>
  <c r="AN176" i="1"/>
  <c r="AL176" i="1"/>
  <c r="AJ176" i="1"/>
  <c r="AH176" i="1"/>
  <c r="V176" i="1"/>
  <c r="T176" i="1"/>
  <c r="R176" i="1"/>
  <c r="P176" i="1"/>
  <c r="DE175" i="1"/>
  <c r="CT175" i="1"/>
  <c r="CR175" i="1"/>
  <c r="CP175" i="1"/>
  <c r="CN175" i="1"/>
  <c r="CL175" i="1"/>
  <c r="CJ175" i="1"/>
  <c r="CH175" i="1"/>
  <c r="CF175" i="1"/>
  <c r="CD175" i="1"/>
  <c r="CB175" i="1"/>
  <c r="BZ175" i="1"/>
  <c r="BX175" i="1"/>
  <c r="BV175" i="1"/>
  <c r="BT175" i="1"/>
  <c r="BR175" i="1"/>
  <c r="BP175" i="1"/>
  <c r="BN175" i="1"/>
  <c r="BL175" i="1"/>
  <c r="BJ175" i="1"/>
  <c r="BH175" i="1"/>
  <c r="BF175" i="1"/>
  <c r="BD175" i="1"/>
  <c r="BB175" i="1"/>
  <c r="AZ175" i="1"/>
  <c r="AX175" i="1"/>
  <c r="AV175" i="1"/>
  <c r="AT175" i="1"/>
  <c r="AR175" i="1"/>
  <c r="AP175" i="1"/>
  <c r="AN175" i="1"/>
  <c r="AL175" i="1"/>
  <c r="AJ175" i="1"/>
  <c r="AH175" i="1"/>
  <c r="V175" i="1"/>
  <c r="T175" i="1"/>
  <c r="R175" i="1"/>
  <c r="P175" i="1"/>
  <c r="DE174" i="1"/>
  <c r="CT174" i="1"/>
  <c r="CR174" i="1"/>
  <c r="CP174" i="1"/>
  <c r="CN174" i="1"/>
  <c r="CL174" i="1"/>
  <c r="CJ174" i="1"/>
  <c r="CH174" i="1"/>
  <c r="CF174" i="1"/>
  <c r="CD174" i="1"/>
  <c r="CB174" i="1"/>
  <c r="BZ174" i="1"/>
  <c r="BX174" i="1"/>
  <c r="BV174" i="1"/>
  <c r="BT174" i="1"/>
  <c r="BR174" i="1"/>
  <c r="BP174" i="1"/>
  <c r="BN174" i="1"/>
  <c r="BL174" i="1"/>
  <c r="BJ174" i="1"/>
  <c r="BH174" i="1"/>
  <c r="BF174" i="1"/>
  <c r="BD174" i="1"/>
  <c r="BB174" i="1"/>
  <c r="AZ174" i="1"/>
  <c r="AX174" i="1"/>
  <c r="AV174" i="1"/>
  <c r="AT174" i="1"/>
  <c r="AR174" i="1"/>
  <c r="AP174" i="1"/>
  <c r="AN174" i="1"/>
  <c r="AL174" i="1"/>
  <c r="AJ174" i="1"/>
  <c r="AH174" i="1"/>
  <c r="V174" i="1"/>
  <c r="T174" i="1"/>
  <c r="R174" i="1"/>
  <c r="P174" i="1"/>
  <c r="DE173" i="1"/>
  <c r="CT173" i="1"/>
  <c r="CR173" i="1"/>
  <c r="CP173" i="1"/>
  <c r="CN173" i="1"/>
  <c r="CL173" i="1"/>
  <c r="CJ173" i="1"/>
  <c r="CH173" i="1"/>
  <c r="CF173" i="1"/>
  <c r="CD173" i="1"/>
  <c r="CB173" i="1"/>
  <c r="BZ173" i="1"/>
  <c r="BX173" i="1"/>
  <c r="BV173" i="1"/>
  <c r="BT173" i="1"/>
  <c r="BR173" i="1"/>
  <c r="BP173" i="1"/>
  <c r="BN173" i="1"/>
  <c r="BL173" i="1"/>
  <c r="BJ173" i="1"/>
  <c r="BH173" i="1"/>
  <c r="BF173" i="1"/>
  <c r="BD173" i="1"/>
  <c r="BD172" i="1" s="1"/>
  <c r="BB173" i="1"/>
  <c r="AZ173" i="1"/>
  <c r="AX173" i="1"/>
  <c r="AV173" i="1"/>
  <c r="AT173" i="1"/>
  <c r="AR173" i="1"/>
  <c r="AP173" i="1"/>
  <c r="AN173" i="1"/>
  <c r="AL173" i="1"/>
  <c r="AJ173" i="1"/>
  <c r="AH173" i="1"/>
  <c r="V173" i="1"/>
  <c r="T173" i="1"/>
  <c r="R173" i="1"/>
  <c r="P173" i="1"/>
  <c r="DD172" i="1"/>
  <c r="DC172" i="1"/>
  <c r="DB172" i="1"/>
  <c r="DA172" i="1"/>
  <c r="CZ172" i="1"/>
  <c r="CY172" i="1"/>
  <c r="CX172" i="1"/>
  <c r="CW172" i="1"/>
  <c r="CV172" i="1"/>
  <c r="CU172" i="1"/>
  <c r="CS172" i="1"/>
  <c r="CQ172" i="1"/>
  <c r="CO172" i="1"/>
  <c r="CM172" i="1"/>
  <c r="CK172" i="1"/>
  <c r="CI172" i="1"/>
  <c r="CG172" i="1"/>
  <c r="CE172" i="1"/>
  <c r="CC172" i="1"/>
  <c r="CA172" i="1"/>
  <c r="BY172" i="1"/>
  <c r="BW172" i="1"/>
  <c r="BU172" i="1"/>
  <c r="BS172" i="1"/>
  <c r="BQ172" i="1"/>
  <c r="BO172" i="1"/>
  <c r="BM172" i="1"/>
  <c r="BK172" i="1"/>
  <c r="BI172" i="1"/>
  <c r="BG172" i="1"/>
  <c r="BE172" i="1"/>
  <c r="BC172" i="1"/>
  <c r="BA172" i="1"/>
  <c r="AY172" i="1"/>
  <c r="AW172" i="1"/>
  <c r="AU172" i="1"/>
  <c r="AS172" i="1"/>
  <c r="AQ172" i="1"/>
  <c r="AO172" i="1"/>
  <c r="AM172" i="1"/>
  <c r="AK172" i="1"/>
  <c r="AI172" i="1"/>
  <c r="AG172" i="1"/>
  <c r="AF172" i="1"/>
  <c r="AE172" i="1"/>
  <c r="AD172" i="1"/>
  <c r="AC172" i="1"/>
  <c r="AB172" i="1"/>
  <c r="AA172" i="1"/>
  <c r="Z172" i="1"/>
  <c r="Y172" i="1"/>
  <c r="X172" i="1"/>
  <c r="W172" i="1"/>
  <c r="U172" i="1"/>
  <c r="S172" i="1"/>
  <c r="Q172" i="1"/>
  <c r="O172" i="1"/>
  <c r="CT171" i="1"/>
  <c r="CR171" i="1"/>
  <c r="CP171" i="1"/>
  <c r="CN171" i="1"/>
  <c r="CL171" i="1"/>
  <c r="CJ171" i="1"/>
  <c r="CH171" i="1"/>
  <c r="CF171" i="1"/>
  <c r="CD171" i="1"/>
  <c r="CB171" i="1"/>
  <c r="BY171" i="1"/>
  <c r="BZ171" i="1" s="1"/>
  <c r="BX171" i="1"/>
  <c r="BV171" i="1"/>
  <c r="BT171" i="1"/>
  <c r="BR171" i="1"/>
  <c r="BP171" i="1"/>
  <c r="BN171" i="1"/>
  <c r="BL171" i="1"/>
  <c r="BJ171" i="1"/>
  <c r="BH171" i="1"/>
  <c r="BF171" i="1"/>
  <c r="BD171" i="1"/>
  <c r="BB171" i="1"/>
  <c r="AZ171" i="1"/>
  <c r="AX171" i="1"/>
  <c r="AV171" i="1"/>
  <c r="AT171" i="1"/>
  <c r="AR171" i="1"/>
  <c r="AP171" i="1"/>
  <c r="AN171" i="1"/>
  <c r="AL171" i="1"/>
  <c r="AJ171" i="1"/>
  <c r="AH171" i="1"/>
  <c r="AF171" i="1"/>
  <c r="V171" i="1"/>
  <c r="T171" i="1"/>
  <c r="R171" i="1"/>
  <c r="P171" i="1"/>
  <c r="DE170" i="1"/>
  <c r="CT170" i="1"/>
  <c r="CR170" i="1"/>
  <c r="CP170" i="1"/>
  <c r="CN170" i="1"/>
  <c r="CL170" i="1"/>
  <c r="CJ170" i="1"/>
  <c r="CH170" i="1"/>
  <c r="CF170" i="1"/>
  <c r="CD170" i="1"/>
  <c r="CB170" i="1"/>
  <c r="BZ170" i="1"/>
  <c r="BX170" i="1"/>
  <c r="BV170" i="1"/>
  <c r="BT170" i="1"/>
  <c r="BR170" i="1"/>
  <c r="BP170" i="1"/>
  <c r="BN170" i="1"/>
  <c r="BL170" i="1"/>
  <c r="BJ170" i="1"/>
  <c r="BH170" i="1"/>
  <c r="BF170" i="1"/>
  <c r="BD170" i="1"/>
  <c r="BB170" i="1"/>
  <c r="AZ170" i="1"/>
  <c r="AX170" i="1"/>
  <c r="AV170" i="1"/>
  <c r="AT170" i="1"/>
  <c r="AR170" i="1"/>
  <c r="AP170" i="1"/>
  <c r="AN170" i="1"/>
  <c r="AL170" i="1"/>
  <c r="AJ170" i="1"/>
  <c r="AH170" i="1"/>
  <c r="V170" i="1"/>
  <c r="T170" i="1"/>
  <c r="R170" i="1"/>
  <c r="P170" i="1"/>
  <c r="DE169" i="1"/>
  <c r="CT169" i="1"/>
  <c r="CR169" i="1"/>
  <c r="CP169" i="1"/>
  <c r="CN169" i="1"/>
  <c r="CL169" i="1"/>
  <c r="CJ169" i="1"/>
  <c r="CH169" i="1"/>
  <c r="CF169" i="1"/>
  <c r="CD169" i="1"/>
  <c r="CB169" i="1"/>
  <c r="BZ169" i="1"/>
  <c r="BX169" i="1"/>
  <c r="BV169" i="1"/>
  <c r="BT169" i="1"/>
  <c r="BR169" i="1"/>
  <c r="BP169" i="1"/>
  <c r="BN169" i="1"/>
  <c r="BL169" i="1"/>
  <c r="BJ169" i="1"/>
  <c r="BH169" i="1"/>
  <c r="BF169" i="1"/>
  <c r="BD169" i="1"/>
  <c r="BB169" i="1"/>
  <c r="AZ169" i="1"/>
  <c r="AX169" i="1"/>
  <c r="AX167" i="1" s="1"/>
  <c r="AV169" i="1"/>
  <c r="AT169" i="1"/>
  <c r="AR169" i="1"/>
  <c r="AP169" i="1"/>
  <c r="AN169" i="1"/>
  <c r="AL169" i="1"/>
  <c r="AJ169" i="1"/>
  <c r="AH169" i="1"/>
  <c r="V169" i="1"/>
  <c r="T169" i="1"/>
  <c r="R169" i="1"/>
  <c r="P169" i="1"/>
  <c r="DE168" i="1"/>
  <c r="CT168" i="1"/>
  <c r="CR168" i="1"/>
  <c r="CP168" i="1"/>
  <c r="CN168" i="1"/>
  <c r="CL168" i="1"/>
  <c r="CJ168" i="1"/>
  <c r="CH168" i="1"/>
  <c r="CF168" i="1"/>
  <c r="CD168" i="1"/>
  <c r="CB168" i="1"/>
  <c r="BZ168" i="1"/>
  <c r="BX168" i="1"/>
  <c r="BV168" i="1"/>
  <c r="BT168" i="1"/>
  <c r="BR168" i="1"/>
  <c r="BP168" i="1"/>
  <c r="BN168" i="1"/>
  <c r="BL168" i="1"/>
  <c r="BJ168" i="1"/>
  <c r="BH168" i="1"/>
  <c r="BF168" i="1"/>
  <c r="BD168" i="1"/>
  <c r="BB168" i="1"/>
  <c r="AZ168" i="1"/>
  <c r="AX168" i="1"/>
  <c r="AV168" i="1"/>
  <c r="AT168" i="1"/>
  <c r="AR168" i="1"/>
  <c r="AP168" i="1"/>
  <c r="AN168" i="1"/>
  <c r="AL168" i="1"/>
  <c r="AJ168" i="1"/>
  <c r="AH168" i="1"/>
  <c r="V168" i="1"/>
  <c r="V167" i="1" s="1"/>
  <c r="T168" i="1"/>
  <c r="T167" i="1" s="1"/>
  <c r="R168" i="1"/>
  <c r="P168" i="1"/>
  <c r="DD167" i="1"/>
  <c r="DC167" i="1"/>
  <c r="DB167" i="1"/>
  <c r="DA167" i="1"/>
  <c r="CZ167" i="1"/>
  <c r="CY167" i="1"/>
  <c r="CX167" i="1"/>
  <c r="CW167" i="1"/>
  <c r="CV167" i="1"/>
  <c r="CU167" i="1"/>
  <c r="CS167" i="1"/>
  <c r="CQ167" i="1"/>
  <c r="CO167" i="1"/>
  <c r="CM167" i="1"/>
  <c r="CK167" i="1"/>
  <c r="CI167" i="1"/>
  <c r="CG167" i="1"/>
  <c r="CE167" i="1"/>
  <c r="CC167" i="1"/>
  <c r="CA167" i="1"/>
  <c r="BY167" i="1"/>
  <c r="BW167" i="1"/>
  <c r="BU167" i="1"/>
  <c r="BS167" i="1"/>
  <c r="BQ167" i="1"/>
  <c r="BO167" i="1"/>
  <c r="BM167" i="1"/>
  <c r="BK167" i="1"/>
  <c r="BI167" i="1"/>
  <c r="BG167" i="1"/>
  <c r="BE167" i="1"/>
  <c r="BC167" i="1"/>
  <c r="BA167" i="1"/>
  <c r="AY167" i="1"/>
  <c r="AW167" i="1"/>
  <c r="AU167" i="1"/>
  <c r="AS167" i="1"/>
  <c r="AQ167" i="1"/>
  <c r="AO167" i="1"/>
  <c r="AM167" i="1"/>
  <c r="AK167" i="1"/>
  <c r="AI167" i="1"/>
  <c r="AG167" i="1"/>
  <c r="AF167" i="1"/>
  <c r="AE167" i="1"/>
  <c r="AD167" i="1"/>
  <c r="AC167" i="1"/>
  <c r="AB167" i="1"/>
  <c r="AA167" i="1"/>
  <c r="Z167" i="1"/>
  <c r="Y167" i="1"/>
  <c r="X167" i="1"/>
  <c r="W167" i="1"/>
  <c r="U167" i="1"/>
  <c r="S167" i="1"/>
  <c r="Q167" i="1"/>
  <c r="O167" i="1"/>
  <c r="DE166" i="1"/>
  <c r="CT166" i="1"/>
  <c r="CT165" i="1" s="1"/>
  <c r="CR166" i="1"/>
  <c r="CR165" i="1" s="1"/>
  <c r="CP166" i="1"/>
  <c r="CP165" i="1" s="1"/>
  <c r="CN166" i="1"/>
  <c r="CN165" i="1" s="1"/>
  <c r="CL166" i="1"/>
  <c r="CL165" i="1" s="1"/>
  <c r="CJ166" i="1"/>
  <c r="CJ165" i="1" s="1"/>
  <c r="CH166" i="1"/>
  <c r="CH165" i="1" s="1"/>
  <c r="CF166" i="1"/>
  <c r="CF165" i="1" s="1"/>
  <c r="CD166" i="1"/>
  <c r="CD165" i="1" s="1"/>
  <c r="CB166" i="1"/>
  <c r="CB165" i="1" s="1"/>
  <c r="BZ166" i="1"/>
  <c r="BZ165" i="1" s="1"/>
  <c r="BX166" i="1"/>
  <c r="BX165" i="1" s="1"/>
  <c r="BV166" i="1"/>
  <c r="BV165" i="1" s="1"/>
  <c r="BT166" i="1"/>
  <c r="BT165" i="1" s="1"/>
  <c r="BR166" i="1"/>
  <c r="BR165" i="1" s="1"/>
  <c r="BP166" i="1"/>
  <c r="BP165" i="1" s="1"/>
  <c r="BN166" i="1"/>
  <c r="BN165" i="1" s="1"/>
  <c r="BL166" i="1"/>
  <c r="BL165" i="1" s="1"/>
  <c r="BJ166" i="1"/>
  <c r="BJ165" i="1" s="1"/>
  <c r="BH166" i="1"/>
  <c r="BH165" i="1" s="1"/>
  <c r="BF166" i="1"/>
  <c r="BF165" i="1" s="1"/>
  <c r="BD166" i="1"/>
  <c r="BD165" i="1" s="1"/>
  <c r="BB166" i="1"/>
  <c r="BB165" i="1" s="1"/>
  <c r="AZ166" i="1"/>
  <c r="AZ165" i="1" s="1"/>
  <c r="AX166" i="1"/>
  <c r="AX165" i="1" s="1"/>
  <c r="AV166" i="1"/>
  <c r="AV165" i="1" s="1"/>
  <c r="AT166" i="1"/>
  <c r="AT165" i="1" s="1"/>
  <c r="AR166" i="1"/>
  <c r="AR165" i="1" s="1"/>
  <c r="AP166" i="1"/>
  <c r="AP165" i="1" s="1"/>
  <c r="AN166" i="1"/>
  <c r="AN165" i="1" s="1"/>
  <c r="AL166" i="1"/>
  <c r="AL165" i="1" s="1"/>
  <c r="AJ166" i="1"/>
  <c r="AJ165" i="1" s="1"/>
  <c r="V166" i="1"/>
  <c r="V165" i="1" s="1"/>
  <c r="T166" i="1"/>
  <c r="T165" i="1" s="1"/>
  <c r="R166" i="1"/>
  <c r="R165" i="1" s="1"/>
  <c r="P166" i="1"/>
  <c r="P165" i="1" s="1"/>
  <c r="DD165" i="1"/>
  <c r="DC165" i="1"/>
  <c r="DB165" i="1"/>
  <c r="DA165" i="1"/>
  <c r="CZ165" i="1"/>
  <c r="CY165" i="1"/>
  <c r="CX165" i="1"/>
  <c r="CW165" i="1"/>
  <c r="CV165" i="1"/>
  <c r="CU165" i="1"/>
  <c r="CS165" i="1"/>
  <c r="CQ165" i="1"/>
  <c r="CO165" i="1"/>
  <c r="CM165" i="1"/>
  <c r="CK165" i="1"/>
  <c r="CI165" i="1"/>
  <c r="CG165" i="1"/>
  <c r="CE165" i="1"/>
  <c r="CC165" i="1"/>
  <c r="CA165" i="1"/>
  <c r="BY165" i="1"/>
  <c r="BW165" i="1"/>
  <c r="BU165" i="1"/>
  <c r="BS165" i="1"/>
  <c r="BQ165" i="1"/>
  <c r="BO165" i="1"/>
  <c r="BM165" i="1"/>
  <c r="BK165" i="1"/>
  <c r="BI165" i="1"/>
  <c r="BG165" i="1"/>
  <c r="BE165" i="1"/>
  <c r="BC165" i="1"/>
  <c r="BA165" i="1"/>
  <c r="AY165" i="1"/>
  <c r="AW165" i="1"/>
  <c r="AU165" i="1"/>
  <c r="AS165" i="1"/>
  <c r="AQ165" i="1"/>
  <c r="AO165" i="1"/>
  <c r="AM165" i="1"/>
  <c r="AK165" i="1"/>
  <c r="AI165" i="1"/>
  <c r="AH165" i="1"/>
  <c r="AG165" i="1"/>
  <c r="AF165" i="1"/>
  <c r="AE165" i="1"/>
  <c r="AD165" i="1"/>
  <c r="AC165" i="1"/>
  <c r="AB165" i="1"/>
  <c r="AA165" i="1"/>
  <c r="Z165" i="1"/>
  <c r="Y165" i="1"/>
  <c r="X165" i="1"/>
  <c r="W165" i="1"/>
  <c r="U165" i="1"/>
  <c r="S165" i="1"/>
  <c r="Q165" i="1"/>
  <c r="O165" i="1"/>
  <c r="DE164" i="1"/>
  <c r="DE163" i="1" s="1"/>
  <c r="CT164" i="1"/>
  <c r="CT163" i="1" s="1"/>
  <c r="CR164" i="1"/>
  <c r="CR163" i="1" s="1"/>
  <c r="CP164" i="1"/>
  <c r="CP163" i="1" s="1"/>
  <c r="CN164" i="1"/>
  <c r="CN163" i="1" s="1"/>
  <c r="CL164" i="1"/>
  <c r="CL163" i="1" s="1"/>
  <c r="CJ164" i="1"/>
  <c r="CJ163" i="1" s="1"/>
  <c r="CH164" i="1"/>
  <c r="CH163" i="1" s="1"/>
  <c r="CF164" i="1"/>
  <c r="CF163" i="1" s="1"/>
  <c r="CD164" i="1"/>
  <c r="CD163" i="1" s="1"/>
  <c r="CB164" i="1"/>
  <c r="CB163" i="1" s="1"/>
  <c r="BZ164" i="1"/>
  <c r="BZ163" i="1" s="1"/>
  <c r="BX164" i="1"/>
  <c r="BX163" i="1" s="1"/>
  <c r="BV164" i="1"/>
  <c r="BV163" i="1" s="1"/>
  <c r="BT164" i="1"/>
  <c r="BT163" i="1" s="1"/>
  <c r="BR164" i="1"/>
  <c r="BR163" i="1" s="1"/>
  <c r="BP164" i="1"/>
  <c r="BP163" i="1" s="1"/>
  <c r="BN164" i="1"/>
  <c r="BN163" i="1" s="1"/>
  <c r="BL164" i="1"/>
  <c r="BL163" i="1" s="1"/>
  <c r="BJ164" i="1"/>
  <c r="BJ163" i="1" s="1"/>
  <c r="BH164" i="1"/>
  <c r="BH163" i="1" s="1"/>
  <c r="BF164" i="1"/>
  <c r="BF163" i="1" s="1"/>
  <c r="BD164" i="1"/>
  <c r="BD163" i="1" s="1"/>
  <c r="BB164" i="1"/>
  <c r="BB163" i="1" s="1"/>
  <c r="AZ164" i="1"/>
  <c r="AZ163" i="1" s="1"/>
  <c r="AX164" i="1"/>
  <c r="AX163" i="1" s="1"/>
  <c r="AV164" i="1"/>
  <c r="AV163" i="1" s="1"/>
  <c r="AT164" i="1"/>
  <c r="AT163" i="1" s="1"/>
  <c r="AR164" i="1"/>
  <c r="AR163" i="1" s="1"/>
  <c r="AP164" i="1"/>
  <c r="AP163" i="1" s="1"/>
  <c r="AN164" i="1"/>
  <c r="AN163" i="1" s="1"/>
  <c r="AL164" i="1"/>
  <c r="AL163" i="1" s="1"/>
  <c r="AJ164" i="1"/>
  <c r="AJ163" i="1" s="1"/>
  <c r="AH164" i="1"/>
  <c r="AH163" i="1" s="1"/>
  <c r="AF164" i="1"/>
  <c r="AF163" i="1" s="1"/>
  <c r="V164" i="1"/>
  <c r="V163" i="1" s="1"/>
  <c r="T164" i="1"/>
  <c r="T163" i="1" s="1"/>
  <c r="R164" i="1"/>
  <c r="R163" i="1" s="1"/>
  <c r="P164" i="1"/>
  <c r="P163" i="1" s="1"/>
  <c r="DD163" i="1"/>
  <c r="DC163" i="1"/>
  <c r="DB163" i="1"/>
  <c r="DA163" i="1"/>
  <c r="CZ163" i="1"/>
  <c r="CY163" i="1"/>
  <c r="CX163" i="1"/>
  <c r="CW163" i="1"/>
  <c r="CV163" i="1"/>
  <c r="CU163" i="1"/>
  <c r="CS163" i="1"/>
  <c r="CQ163" i="1"/>
  <c r="CO163" i="1"/>
  <c r="CM163" i="1"/>
  <c r="CK163" i="1"/>
  <c r="CI163" i="1"/>
  <c r="CG163" i="1"/>
  <c r="CE163" i="1"/>
  <c r="CC163" i="1"/>
  <c r="CA163" i="1"/>
  <c r="BY163" i="1"/>
  <c r="BW163" i="1"/>
  <c r="BU163" i="1"/>
  <c r="BS163" i="1"/>
  <c r="BQ163" i="1"/>
  <c r="BO163" i="1"/>
  <c r="BM163" i="1"/>
  <c r="BK163" i="1"/>
  <c r="BI163" i="1"/>
  <c r="BG163" i="1"/>
  <c r="BE163" i="1"/>
  <c r="BC163" i="1"/>
  <c r="BA163" i="1"/>
  <c r="AY163" i="1"/>
  <c r="AW163" i="1"/>
  <c r="AU163" i="1"/>
  <c r="AS163" i="1"/>
  <c r="AQ163" i="1"/>
  <c r="AO163" i="1"/>
  <c r="AM163" i="1"/>
  <c r="AK163" i="1"/>
  <c r="AI163" i="1"/>
  <c r="AG163" i="1"/>
  <c r="AE163" i="1"/>
  <c r="AD163" i="1"/>
  <c r="AC163" i="1"/>
  <c r="AB163" i="1"/>
  <c r="AA163" i="1"/>
  <c r="Z163" i="1"/>
  <c r="Y163" i="1"/>
  <c r="X163" i="1"/>
  <c r="W163" i="1"/>
  <c r="U163" i="1"/>
  <c r="S163" i="1"/>
  <c r="Q163" i="1"/>
  <c r="O163" i="1"/>
  <c r="DE162" i="1"/>
  <c r="DE161" i="1" s="1"/>
  <c r="CT162" i="1"/>
  <c r="CT161" i="1" s="1"/>
  <c r="CR162" i="1"/>
  <c r="CR161" i="1" s="1"/>
  <c r="CP162" i="1"/>
  <c r="CP161" i="1" s="1"/>
  <c r="CN162" i="1"/>
  <c r="CN161" i="1" s="1"/>
  <c r="CL162" i="1"/>
  <c r="CL161" i="1" s="1"/>
  <c r="CJ162" i="1"/>
  <c r="CJ161" i="1" s="1"/>
  <c r="CH162" i="1"/>
  <c r="CH161" i="1" s="1"/>
  <c r="CF162" i="1"/>
  <c r="CF161" i="1" s="1"/>
  <c r="CD162" i="1"/>
  <c r="CD161" i="1" s="1"/>
  <c r="CB162" i="1"/>
  <c r="CB161" i="1" s="1"/>
  <c r="BZ162" i="1"/>
  <c r="BZ161" i="1" s="1"/>
  <c r="BX162" i="1"/>
  <c r="BX161" i="1" s="1"/>
  <c r="BV162" i="1"/>
  <c r="BV161" i="1" s="1"/>
  <c r="BT162" i="1"/>
  <c r="BT161" i="1" s="1"/>
  <c r="BR162" i="1"/>
  <c r="BR161" i="1" s="1"/>
  <c r="BP162" i="1"/>
  <c r="BP161" i="1" s="1"/>
  <c r="BN162" i="1"/>
  <c r="BN161" i="1" s="1"/>
  <c r="BL162" i="1"/>
  <c r="BL161" i="1" s="1"/>
  <c r="BJ162" i="1"/>
  <c r="BJ161" i="1" s="1"/>
  <c r="BH162" i="1"/>
  <c r="BH161" i="1" s="1"/>
  <c r="BF162" i="1"/>
  <c r="BF161" i="1" s="1"/>
  <c r="BD162" i="1"/>
  <c r="BD161" i="1" s="1"/>
  <c r="BB162" i="1"/>
  <c r="BB161" i="1" s="1"/>
  <c r="AZ162" i="1"/>
  <c r="AZ161" i="1" s="1"/>
  <c r="AX162" i="1"/>
  <c r="AX161" i="1" s="1"/>
  <c r="AV162" i="1"/>
  <c r="AV161" i="1" s="1"/>
  <c r="AT162" i="1"/>
  <c r="AT161" i="1" s="1"/>
  <c r="AR162" i="1"/>
  <c r="AR161" i="1" s="1"/>
  <c r="AP162" i="1"/>
  <c r="AP161" i="1" s="1"/>
  <c r="AN162" i="1"/>
  <c r="AN161" i="1" s="1"/>
  <c r="AL162" i="1"/>
  <c r="AL161" i="1" s="1"/>
  <c r="AJ162" i="1"/>
  <c r="AJ161" i="1" s="1"/>
  <c r="AF162" i="1"/>
  <c r="AF161" i="1" s="1"/>
  <c r="V162" i="1"/>
  <c r="V161" i="1" s="1"/>
  <c r="T162" i="1"/>
  <c r="T161" i="1" s="1"/>
  <c r="R162" i="1"/>
  <c r="R161" i="1" s="1"/>
  <c r="P162" i="1"/>
  <c r="P161" i="1" s="1"/>
  <c r="DD161" i="1"/>
  <c r="DC161" i="1"/>
  <c r="DB161" i="1"/>
  <c r="DA161" i="1"/>
  <c r="CZ161" i="1"/>
  <c r="CY161" i="1"/>
  <c r="CX161" i="1"/>
  <c r="CW161" i="1"/>
  <c r="CV161" i="1"/>
  <c r="CU161" i="1"/>
  <c r="CS161" i="1"/>
  <c r="CQ161" i="1"/>
  <c r="CO161" i="1"/>
  <c r="CM161" i="1"/>
  <c r="CK161" i="1"/>
  <c r="CI161" i="1"/>
  <c r="CG161" i="1"/>
  <c r="CE161" i="1"/>
  <c r="CC161" i="1"/>
  <c r="CA161" i="1"/>
  <c r="BY161" i="1"/>
  <c r="BW161" i="1"/>
  <c r="BU161" i="1"/>
  <c r="BS161" i="1"/>
  <c r="BQ161" i="1"/>
  <c r="BO161" i="1"/>
  <c r="BM161" i="1"/>
  <c r="BK161" i="1"/>
  <c r="BI161" i="1"/>
  <c r="BG161" i="1"/>
  <c r="BE161" i="1"/>
  <c r="BC161" i="1"/>
  <c r="BA161" i="1"/>
  <c r="AY161" i="1"/>
  <c r="AW161" i="1"/>
  <c r="AU161" i="1"/>
  <c r="AS161" i="1"/>
  <c r="AQ161" i="1"/>
  <c r="AO161" i="1"/>
  <c r="AM161" i="1"/>
  <c r="AK161" i="1"/>
  <c r="AI161" i="1"/>
  <c r="AH161" i="1"/>
  <c r="AG161" i="1"/>
  <c r="AE161" i="1"/>
  <c r="AD161" i="1"/>
  <c r="AC161" i="1"/>
  <c r="AB161" i="1"/>
  <c r="AA161" i="1"/>
  <c r="Z161" i="1"/>
  <c r="Y161" i="1"/>
  <c r="X161" i="1"/>
  <c r="W161" i="1"/>
  <c r="U161" i="1"/>
  <c r="S161" i="1"/>
  <c r="Q161" i="1"/>
  <c r="O161" i="1"/>
  <c r="DE160" i="1"/>
  <c r="CT160" i="1"/>
  <c r="CR160" i="1"/>
  <c r="CP160" i="1"/>
  <c r="CN160" i="1"/>
  <c r="CL160" i="1"/>
  <c r="CJ160" i="1"/>
  <c r="CH160" i="1"/>
  <c r="CF160" i="1"/>
  <c r="CD160" i="1"/>
  <c r="CB160" i="1"/>
  <c r="BZ160" i="1"/>
  <c r="BX160" i="1"/>
  <c r="BV160" i="1"/>
  <c r="BT160" i="1"/>
  <c r="BR160" i="1"/>
  <c r="BP160" i="1"/>
  <c r="BN160" i="1"/>
  <c r="BL160" i="1"/>
  <c r="BJ160" i="1"/>
  <c r="BH160" i="1"/>
  <c r="BF160" i="1"/>
  <c r="BD160" i="1"/>
  <c r="BB160" i="1"/>
  <c r="AZ160" i="1"/>
  <c r="AX160" i="1"/>
  <c r="AV160" i="1"/>
  <c r="AT160" i="1"/>
  <c r="AR160" i="1"/>
  <c r="AP160" i="1"/>
  <c r="AN160" i="1"/>
  <c r="AL160" i="1"/>
  <c r="AJ160" i="1"/>
  <c r="V160" i="1"/>
  <c r="T160" i="1"/>
  <c r="R160" i="1"/>
  <c r="P160" i="1"/>
  <c r="DE159" i="1"/>
  <c r="CT159" i="1"/>
  <c r="CR159" i="1"/>
  <c r="CP159" i="1"/>
  <c r="CN159" i="1"/>
  <c r="CL159" i="1"/>
  <c r="CJ159" i="1"/>
  <c r="CH159" i="1"/>
  <c r="CF159" i="1"/>
  <c r="CD159" i="1"/>
  <c r="CB159" i="1"/>
  <c r="BZ159" i="1"/>
  <c r="BX159" i="1"/>
  <c r="BV159" i="1"/>
  <c r="BT159" i="1"/>
  <c r="BR159" i="1"/>
  <c r="BP159" i="1"/>
  <c r="BN159" i="1"/>
  <c r="BL159" i="1"/>
  <c r="BJ159" i="1"/>
  <c r="BH159" i="1"/>
  <c r="BF159" i="1"/>
  <c r="BD159" i="1"/>
  <c r="BB159" i="1"/>
  <c r="AZ159" i="1"/>
  <c r="AX159" i="1"/>
  <c r="AV159" i="1"/>
  <c r="AT159" i="1"/>
  <c r="AR159" i="1"/>
  <c r="AP159" i="1"/>
  <c r="AN159" i="1"/>
  <c r="AL159" i="1"/>
  <c r="AJ159" i="1"/>
  <c r="V159" i="1"/>
  <c r="T159" i="1"/>
  <c r="R159" i="1"/>
  <c r="P159" i="1"/>
  <c r="DE158" i="1"/>
  <c r="CT158" i="1"/>
  <c r="CR158" i="1"/>
  <c r="CP158" i="1"/>
  <c r="CN158" i="1"/>
  <c r="CL158" i="1"/>
  <c r="CJ158" i="1"/>
  <c r="CH158" i="1"/>
  <c r="CF158" i="1"/>
  <c r="CD158" i="1"/>
  <c r="CB158" i="1"/>
  <c r="BZ158" i="1"/>
  <c r="BX158" i="1"/>
  <c r="BV158" i="1"/>
  <c r="BT158" i="1"/>
  <c r="BR158" i="1"/>
  <c r="BP158" i="1"/>
  <c r="BN158" i="1"/>
  <c r="BL158" i="1"/>
  <c r="BJ158" i="1"/>
  <c r="BH158" i="1"/>
  <c r="BF158" i="1"/>
  <c r="BD158" i="1"/>
  <c r="BB158" i="1"/>
  <c r="AZ158" i="1"/>
  <c r="AX158" i="1"/>
  <c r="AV158" i="1"/>
  <c r="AT158" i="1"/>
  <c r="AR158" i="1"/>
  <c r="AP158" i="1"/>
  <c r="AN158" i="1"/>
  <c r="AL158" i="1"/>
  <c r="AJ158" i="1"/>
  <c r="V158" i="1"/>
  <c r="T158" i="1"/>
  <c r="R158" i="1"/>
  <c r="P158" i="1"/>
  <c r="DD157" i="1"/>
  <c r="DC157" i="1"/>
  <c r="DB157" i="1"/>
  <c r="DA157" i="1"/>
  <c r="CZ157" i="1"/>
  <c r="CY157" i="1"/>
  <c r="CX157" i="1"/>
  <c r="CW157" i="1"/>
  <c r="CV157" i="1"/>
  <c r="CU157" i="1"/>
  <c r="CS157" i="1"/>
  <c r="CQ157" i="1"/>
  <c r="CO157" i="1"/>
  <c r="CM157" i="1"/>
  <c r="CK157" i="1"/>
  <c r="CI157" i="1"/>
  <c r="CG157" i="1"/>
  <c r="CE157" i="1"/>
  <c r="CC157" i="1"/>
  <c r="CA157" i="1"/>
  <c r="BY157" i="1"/>
  <c r="BW157" i="1"/>
  <c r="BU157" i="1"/>
  <c r="BS157" i="1"/>
  <c r="BQ157" i="1"/>
  <c r="BO157" i="1"/>
  <c r="BM157" i="1"/>
  <c r="BK157" i="1"/>
  <c r="BI157" i="1"/>
  <c r="BG157" i="1"/>
  <c r="BE157" i="1"/>
  <c r="BC157" i="1"/>
  <c r="BA157" i="1"/>
  <c r="AY157" i="1"/>
  <c r="AW157" i="1"/>
  <c r="AU157" i="1"/>
  <c r="AS157" i="1"/>
  <c r="AQ157" i="1"/>
  <c r="AO157" i="1"/>
  <c r="AM157" i="1"/>
  <c r="AK157" i="1"/>
  <c r="AI157" i="1"/>
  <c r="AH157" i="1"/>
  <c r="AG157" i="1"/>
  <c r="AF157" i="1"/>
  <c r="AE157" i="1"/>
  <c r="AD157" i="1"/>
  <c r="AC157" i="1"/>
  <c r="AB157" i="1"/>
  <c r="AA157" i="1"/>
  <c r="Z157" i="1"/>
  <c r="Y157" i="1"/>
  <c r="X157" i="1"/>
  <c r="W157" i="1"/>
  <c r="U157" i="1"/>
  <c r="S157" i="1"/>
  <c r="Q157" i="1"/>
  <c r="O157" i="1"/>
  <c r="DE156" i="1"/>
  <c r="DE155" i="1" s="1"/>
  <c r="CT156" i="1"/>
  <c r="CT155" i="1" s="1"/>
  <c r="CR156" i="1"/>
  <c r="CR155" i="1" s="1"/>
  <c r="CP156" i="1"/>
  <c r="CP155" i="1" s="1"/>
  <c r="CN156" i="1"/>
  <c r="CN155" i="1" s="1"/>
  <c r="CL156" i="1"/>
  <c r="CL155" i="1" s="1"/>
  <c r="CJ156" i="1"/>
  <c r="CJ155" i="1" s="1"/>
  <c r="CH156" i="1"/>
  <c r="CH155" i="1" s="1"/>
  <c r="CF156" i="1"/>
  <c r="CF155" i="1" s="1"/>
  <c r="CD156" i="1"/>
  <c r="CB156" i="1"/>
  <c r="CB155" i="1" s="1"/>
  <c r="BZ156" i="1"/>
  <c r="BZ155" i="1" s="1"/>
  <c r="BX156" i="1"/>
  <c r="BX155" i="1" s="1"/>
  <c r="BV156" i="1"/>
  <c r="BV155" i="1" s="1"/>
  <c r="BT156" i="1"/>
  <c r="BT155" i="1" s="1"/>
  <c r="BR156" i="1"/>
  <c r="BR155" i="1" s="1"/>
  <c r="BP156" i="1"/>
  <c r="BP155" i="1" s="1"/>
  <c r="BN156" i="1"/>
  <c r="BN155" i="1" s="1"/>
  <c r="BL156" i="1"/>
  <c r="BL155" i="1" s="1"/>
  <c r="BJ156" i="1"/>
  <c r="BJ155" i="1" s="1"/>
  <c r="BH156" i="1"/>
  <c r="BH155" i="1" s="1"/>
  <c r="BF156" i="1"/>
  <c r="BF155" i="1" s="1"/>
  <c r="BD156" i="1"/>
  <c r="BD155" i="1" s="1"/>
  <c r="BB156" i="1"/>
  <c r="BB155" i="1" s="1"/>
  <c r="AZ156" i="1"/>
  <c r="AZ155" i="1" s="1"/>
  <c r="AX156" i="1"/>
  <c r="AX155" i="1" s="1"/>
  <c r="AV156" i="1"/>
  <c r="AV155" i="1" s="1"/>
  <c r="AT156" i="1"/>
  <c r="AT155" i="1" s="1"/>
  <c r="AR156" i="1"/>
  <c r="AR155" i="1" s="1"/>
  <c r="AP156" i="1"/>
  <c r="AP155" i="1" s="1"/>
  <c r="AN156" i="1"/>
  <c r="AN155" i="1" s="1"/>
  <c r="AL156" i="1"/>
  <c r="AL155" i="1" s="1"/>
  <c r="AJ156" i="1"/>
  <c r="AJ155" i="1" s="1"/>
  <c r="V156" i="1"/>
  <c r="V155" i="1" s="1"/>
  <c r="T156" i="1"/>
  <c r="T155" i="1" s="1"/>
  <c r="R156" i="1"/>
  <c r="P156" i="1"/>
  <c r="P155" i="1" s="1"/>
  <c r="DD155" i="1"/>
  <c r="DC155" i="1"/>
  <c r="DB155" i="1"/>
  <c r="DA155" i="1"/>
  <c r="CZ155" i="1"/>
  <c r="CY155" i="1"/>
  <c r="CX155" i="1"/>
  <c r="CW155" i="1"/>
  <c r="CV155" i="1"/>
  <c r="CU155" i="1"/>
  <c r="CS155" i="1"/>
  <c r="CQ155" i="1"/>
  <c r="CO155" i="1"/>
  <c r="CM155" i="1"/>
  <c r="CK155" i="1"/>
  <c r="CI155" i="1"/>
  <c r="CG155" i="1"/>
  <c r="CE155" i="1"/>
  <c r="CD155" i="1"/>
  <c r="CC155" i="1"/>
  <c r="CA155" i="1"/>
  <c r="BY155" i="1"/>
  <c r="BW155" i="1"/>
  <c r="BU155" i="1"/>
  <c r="BS155" i="1"/>
  <c r="BQ155" i="1"/>
  <c r="BO155" i="1"/>
  <c r="BM155" i="1"/>
  <c r="BK155" i="1"/>
  <c r="BI155" i="1"/>
  <c r="BG155" i="1"/>
  <c r="BE155" i="1"/>
  <c r="BC155" i="1"/>
  <c r="BA155" i="1"/>
  <c r="AY155" i="1"/>
  <c r="AW155" i="1"/>
  <c r="AU155" i="1"/>
  <c r="AS155" i="1"/>
  <c r="AQ155" i="1"/>
  <c r="AO155" i="1"/>
  <c r="AM155" i="1"/>
  <c r="AK155" i="1"/>
  <c r="AI155" i="1"/>
  <c r="AH155" i="1"/>
  <c r="AG155" i="1"/>
  <c r="AF155" i="1"/>
  <c r="AE155" i="1"/>
  <c r="AD155" i="1"/>
  <c r="AC155" i="1"/>
  <c r="AB155" i="1"/>
  <c r="AA155" i="1"/>
  <c r="Z155" i="1"/>
  <c r="Y155" i="1"/>
  <c r="X155" i="1"/>
  <c r="W155" i="1"/>
  <c r="U155" i="1"/>
  <c r="S155" i="1"/>
  <c r="Q155" i="1"/>
  <c r="O155" i="1"/>
  <c r="DE154" i="1"/>
  <c r="CT154" i="1"/>
  <c r="CT153" i="1" s="1"/>
  <c r="CR154" i="1"/>
  <c r="CR153" i="1" s="1"/>
  <c r="CP154" i="1"/>
  <c r="CP153" i="1" s="1"/>
  <c r="CN154" i="1"/>
  <c r="CN153" i="1" s="1"/>
  <c r="CL154" i="1"/>
  <c r="CL153" i="1" s="1"/>
  <c r="CJ154" i="1"/>
  <c r="CJ153" i="1" s="1"/>
  <c r="CH154" i="1"/>
  <c r="CH153" i="1" s="1"/>
  <c r="CF154" i="1"/>
  <c r="CF153" i="1" s="1"/>
  <c r="CD154" i="1"/>
  <c r="CD153" i="1" s="1"/>
  <c r="CB154" i="1"/>
  <c r="CB153" i="1" s="1"/>
  <c r="BZ154" i="1"/>
  <c r="BZ153" i="1" s="1"/>
  <c r="BX154" i="1"/>
  <c r="BX153" i="1" s="1"/>
  <c r="BV154" i="1"/>
  <c r="BV153" i="1" s="1"/>
  <c r="BT154" i="1"/>
  <c r="BT153" i="1" s="1"/>
  <c r="BR154" i="1"/>
  <c r="BR153" i="1" s="1"/>
  <c r="BP154" i="1"/>
  <c r="BN154" i="1"/>
  <c r="BN153" i="1" s="1"/>
  <c r="BL154" i="1"/>
  <c r="BL153" i="1" s="1"/>
  <c r="BJ154" i="1"/>
  <c r="BJ153" i="1" s="1"/>
  <c r="BH154" i="1"/>
  <c r="BH153" i="1" s="1"/>
  <c r="BF154" i="1"/>
  <c r="BF153" i="1" s="1"/>
  <c r="BD154" i="1"/>
  <c r="BD153" i="1" s="1"/>
  <c r="BB154" i="1"/>
  <c r="BB153" i="1" s="1"/>
  <c r="AZ154" i="1"/>
  <c r="AZ153" i="1" s="1"/>
  <c r="AX154" i="1"/>
  <c r="AX153" i="1" s="1"/>
  <c r="AV154" i="1"/>
  <c r="AV153" i="1" s="1"/>
  <c r="AT154" i="1"/>
  <c r="AT153" i="1" s="1"/>
  <c r="AR154" i="1"/>
  <c r="AR153" i="1" s="1"/>
  <c r="AP154" i="1"/>
  <c r="AP153" i="1" s="1"/>
  <c r="AN154" i="1"/>
  <c r="AN153" i="1" s="1"/>
  <c r="AL154" i="1"/>
  <c r="AL153" i="1" s="1"/>
  <c r="AJ154" i="1"/>
  <c r="AJ153" i="1" s="1"/>
  <c r="AH154" i="1"/>
  <c r="AH153" i="1" s="1"/>
  <c r="V154" i="1"/>
  <c r="V153" i="1" s="1"/>
  <c r="T154" i="1"/>
  <c r="T153" i="1" s="1"/>
  <c r="R154" i="1"/>
  <c r="R153" i="1" s="1"/>
  <c r="P154" i="1"/>
  <c r="P153" i="1" s="1"/>
  <c r="DD153" i="1"/>
  <c r="DC153" i="1"/>
  <c r="DB153" i="1"/>
  <c r="DA153" i="1"/>
  <c r="CZ153" i="1"/>
  <c r="CY153" i="1"/>
  <c r="CX153" i="1"/>
  <c r="CW153" i="1"/>
  <c r="CV153" i="1"/>
  <c r="CU153" i="1"/>
  <c r="CS153" i="1"/>
  <c r="CQ153" i="1"/>
  <c r="CO153" i="1"/>
  <c r="CM153" i="1"/>
  <c r="CK153" i="1"/>
  <c r="CI153" i="1"/>
  <c r="CG153" i="1"/>
  <c r="CE153" i="1"/>
  <c r="CC153" i="1"/>
  <c r="CA153" i="1"/>
  <c r="BY153" i="1"/>
  <c r="BW153" i="1"/>
  <c r="BU153" i="1"/>
  <c r="BS153" i="1"/>
  <c r="BQ153" i="1"/>
  <c r="BP153" i="1"/>
  <c r="BO153" i="1"/>
  <c r="BM153" i="1"/>
  <c r="BK153" i="1"/>
  <c r="BI153" i="1"/>
  <c r="BG153" i="1"/>
  <c r="BE153" i="1"/>
  <c r="BC153" i="1"/>
  <c r="BA153" i="1"/>
  <c r="AY153" i="1"/>
  <c r="AW153" i="1"/>
  <c r="AU153" i="1"/>
  <c r="AS153" i="1"/>
  <c r="AQ153" i="1"/>
  <c r="AO153" i="1"/>
  <c r="AM153" i="1"/>
  <c r="AK153" i="1"/>
  <c r="AI153" i="1"/>
  <c r="AG153" i="1"/>
  <c r="AF153" i="1"/>
  <c r="AE153" i="1"/>
  <c r="AD153" i="1"/>
  <c r="AC153" i="1"/>
  <c r="AB153" i="1"/>
  <c r="AA153" i="1"/>
  <c r="Z153" i="1"/>
  <c r="Y153" i="1"/>
  <c r="X153" i="1"/>
  <c r="W153" i="1"/>
  <c r="U153" i="1"/>
  <c r="S153" i="1"/>
  <c r="Q153" i="1"/>
  <c r="O153" i="1"/>
  <c r="DE152" i="1"/>
  <c r="CT152" i="1"/>
  <c r="CR152" i="1"/>
  <c r="CP152" i="1"/>
  <c r="CN152" i="1"/>
  <c r="CL152" i="1"/>
  <c r="CJ152" i="1"/>
  <c r="CH152" i="1"/>
  <c r="CF152" i="1"/>
  <c r="CD152" i="1"/>
  <c r="CB152" i="1"/>
  <c r="BZ152" i="1"/>
  <c r="BX152" i="1"/>
  <c r="BV152" i="1"/>
  <c r="BT152" i="1"/>
  <c r="BR152" i="1"/>
  <c r="BP152" i="1"/>
  <c r="BN152" i="1"/>
  <c r="BL152" i="1"/>
  <c r="BJ152" i="1"/>
  <c r="BH152" i="1"/>
  <c r="BF152" i="1"/>
  <c r="BD152" i="1"/>
  <c r="BB152" i="1"/>
  <c r="AZ152" i="1"/>
  <c r="AX152" i="1"/>
  <c r="AV152" i="1"/>
  <c r="AT152" i="1"/>
  <c r="AR152" i="1"/>
  <c r="AP152" i="1"/>
  <c r="AN152" i="1"/>
  <c r="AL152" i="1"/>
  <c r="AJ152" i="1"/>
  <c r="V152" i="1"/>
  <c r="T152" i="1"/>
  <c r="R152" i="1"/>
  <c r="P152" i="1"/>
  <c r="DE151" i="1"/>
  <c r="CT151" i="1"/>
  <c r="CR151" i="1"/>
  <c r="CP151" i="1"/>
  <c r="CN151" i="1"/>
  <c r="CL151" i="1"/>
  <c r="CJ151" i="1"/>
  <c r="CH151" i="1"/>
  <c r="CF151" i="1"/>
  <c r="CD151" i="1"/>
  <c r="CB151" i="1"/>
  <c r="BZ151" i="1"/>
  <c r="BX151" i="1"/>
  <c r="BV151" i="1"/>
  <c r="BT151" i="1"/>
  <c r="BR151" i="1"/>
  <c r="BP151" i="1"/>
  <c r="BN151" i="1"/>
  <c r="BL151" i="1"/>
  <c r="BJ151" i="1"/>
  <c r="BJ150" i="1" s="1"/>
  <c r="BH151" i="1"/>
  <c r="BF151" i="1"/>
  <c r="BD151" i="1"/>
  <c r="BB151" i="1"/>
  <c r="AZ151" i="1"/>
  <c r="AX151" i="1"/>
  <c r="AX150" i="1" s="1"/>
  <c r="AV151" i="1"/>
  <c r="AT151" i="1"/>
  <c r="AR151" i="1"/>
  <c r="AP151" i="1"/>
  <c r="AN151" i="1"/>
  <c r="AL151" i="1"/>
  <c r="AL150" i="1" s="1"/>
  <c r="AJ151" i="1"/>
  <c r="V151" i="1"/>
  <c r="T151" i="1"/>
  <c r="R151" i="1"/>
  <c r="P151" i="1"/>
  <c r="DD150" i="1"/>
  <c r="DC150" i="1"/>
  <c r="DB150" i="1"/>
  <c r="DA150" i="1"/>
  <c r="CZ150" i="1"/>
  <c r="CY150" i="1"/>
  <c r="CX150" i="1"/>
  <c r="CW150" i="1"/>
  <c r="CV150" i="1"/>
  <c r="CU150" i="1"/>
  <c r="CS150" i="1"/>
  <c r="CQ150" i="1"/>
  <c r="CO150" i="1"/>
  <c r="CM150" i="1"/>
  <c r="CK150" i="1"/>
  <c r="CI150" i="1"/>
  <c r="CG150" i="1"/>
  <c r="CE150" i="1"/>
  <c r="CC150" i="1"/>
  <c r="CA150" i="1"/>
  <c r="BY150" i="1"/>
  <c r="BW150" i="1"/>
  <c r="BU150" i="1"/>
  <c r="BS150" i="1"/>
  <c r="BQ150" i="1"/>
  <c r="BO150" i="1"/>
  <c r="BM150" i="1"/>
  <c r="BK150" i="1"/>
  <c r="BI150" i="1"/>
  <c r="BG150" i="1"/>
  <c r="BE150" i="1"/>
  <c r="BC150" i="1"/>
  <c r="BA150" i="1"/>
  <c r="AY150" i="1"/>
  <c r="AW150" i="1"/>
  <c r="AU150" i="1"/>
  <c r="AS150" i="1"/>
  <c r="AQ150" i="1"/>
  <c r="AO150" i="1"/>
  <c r="AM150" i="1"/>
  <c r="AK150" i="1"/>
  <c r="AI150" i="1"/>
  <c r="AH150" i="1"/>
  <c r="AG150" i="1"/>
  <c r="AF150" i="1"/>
  <c r="AE150" i="1"/>
  <c r="AD150" i="1"/>
  <c r="AC150" i="1"/>
  <c r="AB150" i="1"/>
  <c r="AA150" i="1"/>
  <c r="Z150" i="1"/>
  <c r="Y150" i="1"/>
  <c r="X150" i="1"/>
  <c r="W150" i="1"/>
  <c r="U150" i="1"/>
  <c r="S150" i="1"/>
  <c r="Q150" i="1"/>
  <c r="O150" i="1"/>
  <c r="DE149" i="1"/>
  <c r="CR149" i="1"/>
  <c r="CP149" i="1"/>
  <c r="CN149" i="1"/>
  <c r="CL149" i="1"/>
  <c r="CJ149" i="1"/>
  <c r="CH149" i="1"/>
  <c r="CF149" i="1"/>
  <c r="CD149" i="1"/>
  <c r="CB149" i="1"/>
  <c r="BZ149" i="1"/>
  <c r="BX149" i="1"/>
  <c r="BV149" i="1"/>
  <c r="BT149" i="1"/>
  <c r="BR149" i="1"/>
  <c r="BP149" i="1"/>
  <c r="BN149" i="1"/>
  <c r="BL149" i="1"/>
  <c r="BJ149" i="1"/>
  <c r="BH149" i="1"/>
  <c r="BF149" i="1"/>
  <c r="BD149" i="1"/>
  <c r="AP149" i="1"/>
  <c r="AH149" i="1"/>
  <c r="V149" i="1"/>
  <c r="R149" i="1"/>
  <c r="P149" i="1"/>
  <c r="DE148" i="1"/>
  <c r="CT148" i="1"/>
  <c r="CR148" i="1"/>
  <c r="CP148" i="1"/>
  <c r="CN148" i="1"/>
  <c r="CL148" i="1"/>
  <c r="CJ148" i="1"/>
  <c r="CH148" i="1"/>
  <c r="CF148" i="1"/>
  <c r="CD148" i="1"/>
  <c r="CB148" i="1"/>
  <c r="BZ148" i="1"/>
  <c r="BX148" i="1"/>
  <c r="BV148" i="1"/>
  <c r="BT148" i="1"/>
  <c r="BR148" i="1"/>
  <c r="BP148" i="1"/>
  <c r="BN148" i="1"/>
  <c r="BL148" i="1"/>
  <c r="BJ148" i="1"/>
  <c r="BH148" i="1"/>
  <c r="BF148" i="1"/>
  <c r="BD148" i="1"/>
  <c r="BB148" i="1"/>
  <c r="AZ148" i="1"/>
  <c r="AX148" i="1"/>
  <c r="AV148" i="1"/>
  <c r="AT148" i="1"/>
  <c r="AR148" i="1"/>
  <c r="AP148" i="1"/>
  <c r="AN148" i="1"/>
  <c r="AL148" i="1"/>
  <c r="AJ148" i="1"/>
  <c r="AH148" i="1"/>
  <c r="AB148" i="1"/>
  <c r="V148" i="1"/>
  <c r="T148" i="1"/>
  <c r="R148" i="1"/>
  <c r="P148" i="1"/>
  <c r="DE147" i="1"/>
  <c r="CT147" i="1"/>
  <c r="CR147" i="1"/>
  <c r="CP147" i="1"/>
  <c r="CN147" i="1"/>
  <c r="CL147" i="1"/>
  <c r="CJ147" i="1"/>
  <c r="CH147" i="1"/>
  <c r="CF147" i="1"/>
  <c r="CD147" i="1"/>
  <c r="CB147" i="1"/>
  <c r="BZ147" i="1"/>
  <c r="BX147" i="1"/>
  <c r="BV147" i="1"/>
  <c r="BT147" i="1"/>
  <c r="BR147" i="1"/>
  <c r="BP147" i="1"/>
  <c r="BN147" i="1"/>
  <c r="BL147" i="1"/>
  <c r="BJ147" i="1"/>
  <c r="BH147" i="1"/>
  <c r="BF147" i="1"/>
  <c r="BD147" i="1"/>
  <c r="BB147" i="1"/>
  <c r="AZ147" i="1"/>
  <c r="AX147" i="1"/>
  <c r="AV147" i="1"/>
  <c r="AT147" i="1"/>
  <c r="AR147" i="1"/>
  <c r="AP147" i="1"/>
  <c r="AN147" i="1"/>
  <c r="AL147" i="1"/>
  <c r="AJ147" i="1"/>
  <c r="AH147" i="1"/>
  <c r="AB147" i="1"/>
  <c r="V147" i="1"/>
  <c r="T147" i="1"/>
  <c r="R147" i="1"/>
  <c r="P147" i="1"/>
  <c r="DE146" i="1"/>
  <c r="CT146" i="1"/>
  <c r="CR146" i="1"/>
  <c r="CP146" i="1"/>
  <c r="CN146" i="1"/>
  <c r="CL146" i="1"/>
  <c r="CJ146" i="1"/>
  <c r="CH146" i="1"/>
  <c r="CF146" i="1"/>
  <c r="CD146" i="1"/>
  <c r="CB146" i="1"/>
  <c r="BZ146" i="1"/>
  <c r="BX146" i="1"/>
  <c r="BV146" i="1"/>
  <c r="BT146" i="1"/>
  <c r="BR146" i="1"/>
  <c r="BP146" i="1"/>
  <c r="BN146" i="1"/>
  <c r="BL146" i="1"/>
  <c r="BJ146" i="1"/>
  <c r="BH146" i="1"/>
  <c r="BF146" i="1"/>
  <c r="BD146" i="1"/>
  <c r="BB146" i="1"/>
  <c r="AZ146" i="1"/>
  <c r="AX146" i="1"/>
  <c r="AV146" i="1"/>
  <c r="AT146" i="1"/>
  <c r="AR146" i="1"/>
  <c r="AP146" i="1"/>
  <c r="AN146" i="1"/>
  <c r="AL146" i="1"/>
  <c r="AJ146" i="1"/>
  <c r="AH146" i="1"/>
  <c r="AB146" i="1"/>
  <c r="V146" i="1"/>
  <c r="T146" i="1"/>
  <c r="R146" i="1"/>
  <c r="P146" i="1"/>
  <c r="DE145" i="1"/>
  <c r="CT145" i="1"/>
  <c r="CR145" i="1"/>
  <c r="CP145" i="1"/>
  <c r="CN145" i="1"/>
  <c r="CL145" i="1"/>
  <c r="CJ145" i="1"/>
  <c r="CH145" i="1"/>
  <c r="CF145" i="1"/>
  <c r="CD145" i="1"/>
  <c r="CB145" i="1"/>
  <c r="BZ145" i="1"/>
  <c r="BX145" i="1"/>
  <c r="BV145" i="1"/>
  <c r="BT145" i="1"/>
  <c r="BR145" i="1"/>
  <c r="BP145" i="1"/>
  <c r="BN145" i="1"/>
  <c r="BL145" i="1"/>
  <c r="BJ145" i="1"/>
  <c r="BH145" i="1"/>
  <c r="BF145" i="1"/>
  <c r="BD145" i="1"/>
  <c r="BB145" i="1"/>
  <c r="AZ145" i="1"/>
  <c r="AX145" i="1"/>
  <c r="AV145" i="1"/>
  <c r="AT145" i="1"/>
  <c r="AR145" i="1"/>
  <c r="AP145" i="1"/>
  <c r="AN145" i="1"/>
  <c r="AL145" i="1"/>
  <c r="AJ145" i="1"/>
  <c r="AH145" i="1"/>
  <c r="AB145" i="1"/>
  <c r="V145" i="1"/>
  <c r="T145" i="1"/>
  <c r="R145" i="1"/>
  <c r="P145" i="1"/>
  <c r="DE144" i="1"/>
  <c r="CT144" i="1"/>
  <c r="CR144" i="1"/>
  <c r="CP144" i="1"/>
  <c r="CN144" i="1"/>
  <c r="CL144" i="1"/>
  <c r="CJ144" i="1"/>
  <c r="CH144" i="1"/>
  <c r="CF144" i="1"/>
  <c r="CD144" i="1"/>
  <c r="CB144" i="1"/>
  <c r="BZ144" i="1"/>
  <c r="BX144" i="1"/>
  <c r="BV144" i="1"/>
  <c r="BT144" i="1"/>
  <c r="BR144" i="1"/>
  <c r="BP144" i="1"/>
  <c r="BN144" i="1"/>
  <c r="BL144" i="1"/>
  <c r="BJ144" i="1"/>
  <c r="BH144" i="1"/>
  <c r="BF144" i="1"/>
  <c r="BD144" i="1"/>
  <c r="BB144" i="1"/>
  <c r="AZ144" i="1"/>
  <c r="AX144" i="1"/>
  <c r="AV144" i="1"/>
  <c r="AT144" i="1"/>
  <c r="AR144" i="1"/>
  <c r="AP144" i="1"/>
  <c r="AN144" i="1"/>
  <c r="AL144" i="1"/>
  <c r="AJ144" i="1"/>
  <c r="AH144" i="1"/>
  <c r="AB144" i="1"/>
  <c r="V144" i="1"/>
  <c r="T144" i="1"/>
  <c r="R144" i="1"/>
  <c r="P144" i="1"/>
  <c r="DE143" i="1"/>
  <c r="CT143" i="1"/>
  <c r="CR143" i="1"/>
  <c r="CP143" i="1"/>
  <c r="CN143" i="1"/>
  <c r="CL143" i="1"/>
  <c r="CJ143" i="1"/>
  <c r="CH143" i="1"/>
  <c r="CF143" i="1"/>
  <c r="CD143" i="1"/>
  <c r="CB143" i="1"/>
  <c r="BZ143" i="1"/>
  <c r="BX143" i="1"/>
  <c r="BV143" i="1"/>
  <c r="BT143" i="1"/>
  <c r="BR143" i="1"/>
  <c r="BP143" i="1"/>
  <c r="BN143" i="1"/>
  <c r="BL143" i="1"/>
  <c r="BL142" i="1" s="1"/>
  <c r="BJ143" i="1"/>
  <c r="BH143" i="1"/>
  <c r="BF143" i="1"/>
  <c r="BD143" i="1"/>
  <c r="BB143" i="1"/>
  <c r="AZ143" i="1"/>
  <c r="AX143" i="1"/>
  <c r="AV143" i="1"/>
  <c r="AT143" i="1"/>
  <c r="AR143" i="1"/>
  <c r="AP143" i="1"/>
  <c r="AN143" i="1"/>
  <c r="AL143" i="1"/>
  <c r="AJ143" i="1"/>
  <c r="AH143" i="1"/>
  <c r="AB143" i="1"/>
  <c r="V143" i="1"/>
  <c r="T143" i="1"/>
  <c r="R143" i="1"/>
  <c r="P143" i="1"/>
  <c r="DD142" i="1"/>
  <c r="DC142" i="1"/>
  <c r="DB142" i="1"/>
  <c r="DA142" i="1"/>
  <c r="CZ142" i="1"/>
  <c r="CY142" i="1"/>
  <c r="CX142" i="1"/>
  <c r="CW142" i="1"/>
  <c r="CV142" i="1"/>
  <c r="CU142" i="1"/>
  <c r="CS142" i="1"/>
  <c r="CQ142" i="1"/>
  <c r="CO142" i="1"/>
  <c r="CM142" i="1"/>
  <c r="CK142" i="1"/>
  <c r="CI142" i="1"/>
  <c r="CG142" i="1"/>
  <c r="CE142" i="1"/>
  <c r="CC142" i="1"/>
  <c r="CA142" i="1"/>
  <c r="BY142" i="1"/>
  <c r="BW142" i="1"/>
  <c r="BU142" i="1"/>
  <c r="BS142" i="1"/>
  <c r="BQ142" i="1"/>
  <c r="BO142" i="1"/>
  <c r="BM142" i="1"/>
  <c r="BK142" i="1"/>
  <c r="BI142" i="1"/>
  <c r="BG142" i="1"/>
  <c r="BE142" i="1"/>
  <c r="BC142" i="1"/>
  <c r="BA142" i="1"/>
  <c r="AY142" i="1"/>
  <c r="AW142" i="1"/>
  <c r="AU142" i="1"/>
  <c r="AS142" i="1"/>
  <c r="AQ142" i="1"/>
  <c r="AO142" i="1"/>
  <c r="AM142" i="1"/>
  <c r="AK142" i="1"/>
  <c r="AI142" i="1"/>
  <c r="AG142" i="1"/>
  <c r="AF142" i="1"/>
  <c r="AE142" i="1"/>
  <c r="AD142" i="1"/>
  <c r="AC142" i="1"/>
  <c r="AA142" i="1"/>
  <c r="Z142" i="1"/>
  <c r="Y142" i="1"/>
  <c r="X142" i="1"/>
  <c r="W142" i="1"/>
  <c r="U142" i="1"/>
  <c r="S142" i="1"/>
  <c r="Q142" i="1"/>
  <c r="O142" i="1"/>
  <c r="DE141" i="1"/>
  <c r="CT141" i="1"/>
  <c r="CR141" i="1"/>
  <c r="CP141" i="1"/>
  <c r="CN141" i="1"/>
  <c r="CL141" i="1"/>
  <c r="CJ141" i="1"/>
  <c r="CH141" i="1"/>
  <c r="CF141" i="1"/>
  <c r="CD141" i="1"/>
  <c r="CB141" i="1"/>
  <c r="BZ141" i="1"/>
  <c r="BX141" i="1"/>
  <c r="BV141" i="1"/>
  <c r="BT141" i="1"/>
  <c r="BR141" i="1"/>
  <c r="BP141" i="1"/>
  <c r="BN141" i="1"/>
  <c r="BL141" i="1"/>
  <c r="BJ141" i="1"/>
  <c r="BH141" i="1"/>
  <c r="BF141" i="1"/>
  <c r="BD141" i="1"/>
  <c r="AZ141" i="1"/>
  <c r="AV141" i="1"/>
  <c r="AR141" i="1"/>
  <c r="AP141" i="1"/>
  <c r="AN141" i="1"/>
  <c r="AL141" i="1"/>
  <c r="AJ141" i="1"/>
  <c r="AH141" i="1"/>
  <c r="AH135" i="1" s="1"/>
  <c r="AF141" i="1"/>
  <c r="AD141" i="1"/>
  <c r="AD135" i="1" s="1"/>
  <c r="Z141" i="1"/>
  <c r="Z135" i="1" s="1"/>
  <c r="V141" i="1"/>
  <c r="T141" i="1"/>
  <c r="R141" i="1"/>
  <c r="P141" i="1"/>
  <c r="DE140" i="1"/>
  <c r="CT140" i="1"/>
  <c r="CR140" i="1"/>
  <c r="CP140" i="1"/>
  <c r="CN140" i="1"/>
  <c r="CL140" i="1"/>
  <c r="CJ140" i="1"/>
  <c r="CH140" i="1"/>
  <c r="CF140" i="1"/>
  <c r="CD140" i="1"/>
  <c r="CB140" i="1"/>
  <c r="BZ140" i="1"/>
  <c r="BX140" i="1"/>
  <c r="BV140" i="1"/>
  <c r="BT140" i="1"/>
  <c r="BR140" i="1"/>
  <c r="BP140" i="1"/>
  <c r="BN140" i="1"/>
  <c r="BL140" i="1"/>
  <c r="BJ140" i="1"/>
  <c r="BH140" i="1"/>
  <c r="BF140" i="1"/>
  <c r="BD140" i="1"/>
  <c r="BB140" i="1"/>
  <c r="AZ140" i="1"/>
  <c r="AX140" i="1"/>
  <c r="AV140" i="1"/>
  <c r="AT140" i="1"/>
  <c r="AR140" i="1"/>
  <c r="AP140" i="1"/>
  <c r="AN140" i="1"/>
  <c r="AL140" i="1"/>
  <c r="AJ140" i="1"/>
  <c r="AF140" i="1"/>
  <c r="V140" i="1"/>
  <c r="T140" i="1"/>
  <c r="R140" i="1"/>
  <c r="P140" i="1"/>
  <c r="DE139" i="1"/>
  <c r="CT139" i="1"/>
  <c r="CR139" i="1"/>
  <c r="CP139" i="1"/>
  <c r="CN139" i="1"/>
  <c r="CL139" i="1"/>
  <c r="CJ139" i="1"/>
  <c r="CH139" i="1"/>
  <c r="CF139" i="1"/>
  <c r="CD139" i="1"/>
  <c r="CB139" i="1"/>
  <c r="BZ139" i="1"/>
  <c r="BX139" i="1"/>
  <c r="BV139" i="1"/>
  <c r="BT139" i="1"/>
  <c r="BR139" i="1"/>
  <c r="BP139" i="1"/>
  <c r="BN139" i="1"/>
  <c r="BL139" i="1"/>
  <c r="BJ139" i="1"/>
  <c r="BH139" i="1"/>
  <c r="BF139" i="1"/>
  <c r="BD139" i="1"/>
  <c r="BB139" i="1"/>
  <c r="AZ139" i="1"/>
  <c r="AX139" i="1"/>
  <c r="AV139" i="1"/>
  <c r="AT139" i="1"/>
  <c r="AR139" i="1"/>
  <c r="AP139" i="1"/>
  <c r="AN139" i="1"/>
  <c r="AL139" i="1"/>
  <c r="AJ139" i="1"/>
  <c r="AF139" i="1"/>
  <c r="V139" i="1"/>
  <c r="T139" i="1"/>
  <c r="R139" i="1"/>
  <c r="P139" i="1"/>
  <c r="DE138" i="1"/>
  <c r="CT138" i="1"/>
  <c r="CR138" i="1"/>
  <c r="CP138" i="1"/>
  <c r="CN138" i="1"/>
  <c r="CL138" i="1"/>
  <c r="CJ138" i="1"/>
  <c r="CH138" i="1"/>
  <c r="CF138" i="1"/>
  <c r="CD138" i="1"/>
  <c r="CB138" i="1"/>
  <c r="BZ138" i="1"/>
  <c r="BX138" i="1"/>
  <c r="BV138" i="1"/>
  <c r="BT138" i="1"/>
  <c r="BR138" i="1"/>
  <c r="BP138" i="1"/>
  <c r="BN138" i="1"/>
  <c r="BL138" i="1"/>
  <c r="BJ138" i="1"/>
  <c r="BH138" i="1"/>
  <c r="BF138" i="1"/>
  <c r="BD138" i="1"/>
  <c r="BB138" i="1"/>
  <c r="AZ138" i="1"/>
  <c r="AX138" i="1"/>
  <c r="AV138" i="1"/>
  <c r="AT138" i="1"/>
  <c r="AR138" i="1"/>
  <c r="AP138" i="1"/>
  <c r="AN138" i="1"/>
  <c r="AL138" i="1"/>
  <c r="AJ138" i="1"/>
  <c r="AF138" i="1"/>
  <c r="V138" i="1"/>
  <c r="T138" i="1"/>
  <c r="R138" i="1"/>
  <c r="P138" i="1"/>
  <c r="DE137" i="1"/>
  <c r="CT137" i="1"/>
  <c r="CR137" i="1"/>
  <c r="CP137" i="1"/>
  <c r="CN137" i="1"/>
  <c r="CL137" i="1"/>
  <c r="CJ137" i="1"/>
  <c r="CH137" i="1"/>
  <c r="CF137" i="1"/>
  <c r="CD137" i="1"/>
  <c r="CB137" i="1"/>
  <c r="BZ137" i="1"/>
  <c r="BX137" i="1"/>
  <c r="BV137" i="1"/>
  <c r="BT137" i="1"/>
  <c r="BR137" i="1"/>
  <c r="BP137" i="1"/>
  <c r="BN137" i="1"/>
  <c r="BL137" i="1"/>
  <c r="BJ137" i="1"/>
  <c r="BH137" i="1"/>
  <c r="BF137" i="1"/>
  <c r="BD137" i="1"/>
  <c r="BB137" i="1"/>
  <c r="AZ137" i="1"/>
  <c r="AX137" i="1"/>
  <c r="AV137" i="1"/>
  <c r="AT137" i="1"/>
  <c r="AR137" i="1"/>
  <c r="AP137" i="1"/>
  <c r="AN137" i="1"/>
  <c r="AL137" i="1"/>
  <c r="AJ137" i="1"/>
  <c r="AF137" i="1"/>
  <c r="V137" i="1"/>
  <c r="T137" i="1"/>
  <c r="R137" i="1"/>
  <c r="P137" i="1"/>
  <c r="DE136" i="1"/>
  <c r="CT136" i="1"/>
  <c r="CR136" i="1"/>
  <c r="CP136" i="1"/>
  <c r="CN136" i="1"/>
  <c r="CL136" i="1"/>
  <c r="CJ136" i="1"/>
  <c r="CH136" i="1"/>
  <c r="CF136" i="1"/>
  <c r="CD136" i="1"/>
  <c r="CB136" i="1"/>
  <c r="BZ136" i="1"/>
  <c r="BX136" i="1"/>
  <c r="BV136" i="1"/>
  <c r="BT136" i="1"/>
  <c r="BR136" i="1"/>
  <c r="BP136" i="1"/>
  <c r="BN136" i="1"/>
  <c r="BL136" i="1"/>
  <c r="BJ136" i="1"/>
  <c r="BH136" i="1"/>
  <c r="BF136" i="1"/>
  <c r="BD136" i="1"/>
  <c r="BB136" i="1"/>
  <c r="AZ136" i="1"/>
  <c r="AX136" i="1"/>
  <c r="AV136" i="1"/>
  <c r="AT136" i="1"/>
  <c r="AR136" i="1"/>
  <c r="AP136" i="1"/>
  <c r="AN136" i="1"/>
  <c r="AL136" i="1"/>
  <c r="AJ136" i="1"/>
  <c r="V136" i="1"/>
  <c r="T136" i="1"/>
  <c r="R136" i="1"/>
  <c r="P136" i="1"/>
  <c r="DD135" i="1"/>
  <c r="DC135" i="1"/>
  <c r="DB135" i="1"/>
  <c r="DA135" i="1"/>
  <c r="CZ135" i="1"/>
  <c r="CY135" i="1"/>
  <c r="CX135" i="1"/>
  <c r="CW135" i="1"/>
  <c r="CV135" i="1"/>
  <c r="CU135" i="1"/>
  <c r="CS135" i="1"/>
  <c r="CQ135" i="1"/>
  <c r="CO135" i="1"/>
  <c r="CM135" i="1"/>
  <c r="CK135" i="1"/>
  <c r="CI135" i="1"/>
  <c r="CG135" i="1"/>
  <c r="CE135" i="1"/>
  <c r="CC135" i="1"/>
  <c r="CA135" i="1"/>
  <c r="BY135" i="1"/>
  <c r="BW135" i="1"/>
  <c r="BU135" i="1"/>
  <c r="BS135" i="1"/>
  <c r="BQ135" i="1"/>
  <c r="BO135" i="1"/>
  <c r="BM135" i="1"/>
  <c r="BK135" i="1"/>
  <c r="BI135" i="1"/>
  <c r="BG135" i="1"/>
  <c r="BE135" i="1"/>
  <c r="BC135" i="1"/>
  <c r="BA135" i="1"/>
  <c r="AY135" i="1"/>
  <c r="AW135" i="1"/>
  <c r="AU135" i="1"/>
  <c r="AS135" i="1"/>
  <c r="AQ135" i="1"/>
  <c r="AO135" i="1"/>
  <c r="AM135" i="1"/>
  <c r="AK135" i="1"/>
  <c r="AI135" i="1"/>
  <c r="AG135" i="1"/>
  <c r="AE135" i="1"/>
  <c r="AC135" i="1"/>
  <c r="AB135" i="1"/>
  <c r="AA135" i="1"/>
  <c r="Y135" i="1"/>
  <c r="X135" i="1"/>
  <c r="W135" i="1"/>
  <c r="U135" i="1"/>
  <c r="S135" i="1"/>
  <c r="Q135" i="1"/>
  <c r="O135" i="1"/>
  <c r="DE134" i="1"/>
  <c r="CR134" i="1"/>
  <c r="CP134" i="1"/>
  <c r="CN134" i="1"/>
  <c r="CL134" i="1"/>
  <c r="CJ134" i="1"/>
  <c r="CH134" i="1"/>
  <c r="CF134" i="1"/>
  <c r="CD134" i="1"/>
  <c r="CB134" i="1"/>
  <c r="BZ134" i="1"/>
  <c r="BX134" i="1"/>
  <c r="BV134" i="1"/>
  <c r="BT134" i="1"/>
  <c r="BR134" i="1"/>
  <c r="BP134" i="1"/>
  <c r="BN134" i="1"/>
  <c r="BL134" i="1"/>
  <c r="BJ134" i="1"/>
  <c r="BH134" i="1"/>
  <c r="BF134" i="1"/>
  <c r="BD134" i="1"/>
  <c r="AJ134" i="1"/>
  <c r="AH134" i="1"/>
  <c r="V134" i="1"/>
  <c r="DE133" i="1"/>
  <c r="CR133" i="1"/>
  <c r="CP133" i="1"/>
  <c r="CN133" i="1"/>
  <c r="CL133" i="1"/>
  <c r="CJ133" i="1"/>
  <c r="CH133" i="1"/>
  <c r="CF133" i="1"/>
  <c r="CD133" i="1"/>
  <c r="CB133" i="1"/>
  <c r="BZ133" i="1"/>
  <c r="BX133" i="1"/>
  <c r="BV133" i="1"/>
  <c r="BT133" i="1"/>
  <c r="BR133" i="1"/>
  <c r="BP133" i="1"/>
  <c r="BN133" i="1"/>
  <c r="BL133" i="1"/>
  <c r="BJ133" i="1"/>
  <c r="BH133" i="1"/>
  <c r="BF133" i="1"/>
  <c r="BD133" i="1"/>
  <c r="AJ133" i="1"/>
  <c r="AH133" i="1"/>
  <c r="V133" i="1"/>
  <c r="DE132" i="1"/>
  <c r="CT132" i="1"/>
  <c r="CR132" i="1"/>
  <c r="CP132" i="1"/>
  <c r="CN132" i="1"/>
  <c r="CL132" i="1"/>
  <c r="CJ132" i="1"/>
  <c r="CH132" i="1"/>
  <c r="CF132" i="1"/>
  <c r="CD132" i="1"/>
  <c r="CB132" i="1"/>
  <c r="BZ132" i="1"/>
  <c r="BX132" i="1"/>
  <c r="BV132" i="1"/>
  <c r="BT132" i="1"/>
  <c r="BR132" i="1"/>
  <c r="BP132" i="1"/>
  <c r="BN132" i="1"/>
  <c r="BL132" i="1"/>
  <c r="BJ132" i="1"/>
  <c r="BH132" i="1"/>
  <c r="BF132" i="1"/>
  <c r="BD132" i="1"/>
  <c r="AJ132" i="1"/>
  <c r="AH132" i="1"/>
  <c r="V132" i="1"/>
  <c r="DE131" i="1"/>
  <c r="CT131" i="1"/>
  <c r="CR131" i="1"/>
  <c r="CP131" i="1"/>
  <c r="CN131" i="1"/>
  <c r="CL131" i="1"/>
  <c r="CJ131" i="1"/>
  <c r="CH131" i="1"/>
  <c r="CF131" i="1"/>
  <c r="CD131" i="1"/>
  <c r="CB131" i="1"/>
  <c r="BZ131" i="1"/>
  <c r="BX131" i="1"/>
  <c r="BV131" i="1"/>
  <c r="BT131" i="1"/>
  <c r="BR131" i="1"/>
  <c r="BP131" i="1"/>
  <c r="BN131" i="1"/>
  <c r="BL131" i="1"/>
  <c r="BJ131" i="1"/>
  <c r="BH131" i="1"/>
  <c r="BF131" i="1"/>
  <c r="BD131" i="1"/>
  <c r="AJ131" i="1"/>
  <c r="AH131" i="1"/>
  <c r="V131" i="1"/>
  <c r="DE130" i="1"/>
  <c r="CT130" i="1"/>
  <c r="CR130" i="1"/>
  <c r="CP130" i="1"/>
  <c r="CN130" i="1"/>
  <c r="CL130" i="1"/>
  <c r="CJ130" i="1"/>
  <c r="CH130" i="1"/>
  <c r="CF130" i="1"/>
  <c r="CD130" i="1"/>
  <c r="CB130" i="1"/>
  <c r="BZ130" i="1"/>
  <c r="BX130" i="1"/>
  <c r="BV130" i="1"/>
  <c r="BT130" i="1"/>
  <c r="BR130" i="1"/>
  <c r="BP130" i="1"/>
  <c r="BN130" i="1"/>
  <c r="BL130" i="1"/>
  <c r="BJ130" i="1"/>
  <c r="BH130" i="1"/>
  <c r="BF130" i="1"/>
  <c r="BD130" i="1"/>
  <c r="AJ130" i="1"/>
  <c r="AH130" i="1"/>
  <c r="V130" i="1"/>
  <c r="DE129" i="1"/>
  <c r="CT129" i="1"/>
  <c r="CR129" i="1"/>
  <c r="CP129" i="1"/>
  <c r="CN129" i="1"/>
  <c r="CL129" i="1"/>
  <c r="CJ129" i="1"/>
  <c r="CH129" i="1"/>
  <c r="CF129" i="1"/>
  <c r="CD129" i="1"/>
  <c r="CB129" i="1"/>
  <c r="BZ129" i="1"/>
  <c r="BX129" i="1"/>
  <c r="BV129" i="1"/>
  <c r="BT129" i="1"/>
  <c r="BR129" i="1"/>
  <c r="BP129" i="1"/>
  <c r="BN129" i="1"/>
  <c r="BL129" i="1"/>
  <c r="BJ129" i="1"/>
  <c r="BH129" i="1"/>
  <c r="BF129" i="1"/>
  <c r="BD129" i="1"/>
  <c r="AJ129" i="1"/>
  <c r="AH129" i="1"/>
  <c r="V129" i="1"/>
  <c r="DE128" i="1"/>
  <c r="CT128" i="1"/>
  <c r="CR128" i="1"/>
  <c r="CP128" i="1"/>
  <c r="CN128" i="1"/>
  <c r="CL128" i="1"/>
  <c r="CJ128" i="1"/>
  <c r="CH128" i="1"/>
  <c r="CF128" i="1"/>
  <c r="CD128" i="1"/>
  <c r="CB128" i="1"/>
  <c r="BZ128" i="1"/>
  <c r="BX128" i="1"/>
  <c r="BV128" i="1"/>
  <c r="BT128" i="1"/>
  <c r="BR128" i="1"/>
  <c r="BP128" i="1"/>
  <c r="BN128" i="1"/>
  <c r="BL128" i="1"/>
  <c r="BJ128" i="1"/>
  <c r="BH128" i="1"/>
  <c r="BF128" i="1"/>
  <c r="BD128" i="1"/>
  <c r="AJ128" i="1"/>
  <c r="AH128" i="1"/>
  <c r="V128" i="1"/>
  <c r="DE127" i="1"/>
  <c r="CV127" i="1"/>
  <c r="CT127" i="1"/>
  <c r="CR127" i="1"/>
  <c r="CP127" i="1"/>
  <c r="CN127" i="1"/>
  <c r="CL127" i="1"/>
  <c r="CJ127" i="1"/>
  <c r="CH127" i="1"/>
  <c r="CF127" i="1"/>
  <c r="CD127" i="1"/>
  <c r="CB127" i="1"/>
  <c r="BZ127" i="1"/>
  <c r="BX127" i="1"/>
  <c r="BV127" i="1"/>
  <c r="BT127" i="1"/>
  <c r="BR127" i="1"/>
  <c r="BP127" i="1"/>
  <c r="BN127" i="1"/>
  <c r="BL127" i="1"/>
  <c r="BJ127" i="1"/>
  <c r="BH127" i="1"/>
  <c r="BF127" i="1"/>
  <c r="BD127" i="1"/>
  <c r="BB127" i="1"/>
  <c r="AX127" i="1"/>
  <c r="AV127" i="1"/>
  <c r="AT127" i="1"/>
  <c r="AR127" i="1"/>
  <c r="AP127" i="1"/>
  <c r="AN127" i="1"/>
  <c r="AL127" i="1"/>
  <c r="AJ127" i="1"/>
  <c r="AH127" i="1"/>
  <c r="AF127" i="1"/>
  <c r="AD127" i="1"/>
  <c r="Z127" i="1"/>
  <c r="X127" i="1"/>
  <c r="V127" i="1"/>
  <c r="T127" i="1"/>
  <c r="R127" i="1"/>
  <c r="P127" i="1"/>
  <c r="DE126" i="1"/>
  <c r="CV126" i="1"/>
  <c r="CT126" i="1"/>
  <c r="CR126" i="1"/>
  <c r="CP126" i="1"/>
  <c r="CN126" i="1"/>
  <c r="CL126" i="1"/>
  <c r="CJ126" i="1"/>
  <c r="CH126" i="1"/>
  <c r="CF126" i="1"/>
  <c r="CD126" i="1"/>
  <c r="CB126" i="1"/>
  <c r="BZ126" i="1"/>
  <c r="BX126" i="1"/>
  <c r="BV126" i="1"/>
  <c r="BT126" i="1"/>
  <c r="BR126" i="1"/>
  <c r="BP126" i="1"/>
  <c r="BN126" i="1"/>
  <c r="BL126" i="1"/>
  <c r="BJ126" i="1"/>
  <c r="BH126" i="1"/>
  <c r="BF126" i="1"/>
  <c r="BD126" i="1"/>
  <c r="BB126" i="1"/>
  <c r="AX126" i="1"/>
  <c r="AV126" i="1"/>
  <c r="AT126" i="1"/>
  <c r="AR126" i="1"/>
  <c r="AP126" i="1"/>
  <c r="AN126" i="1"/>
  <c r="AL126" i="1"/>
  <c r="AJ126" i="1"/>
  <c r="AH126" i="1"/>
  <c r="AF126" i="1"/>
  <c r="AD126" i="1"/>
  <c r="Z126" i="1"/>
  <c r="X126" i="1"/>
  <c r="V126" i="1"/>
  <c r="T126" i="1"/>
  <c r="R126" i="1"/>
  <c r="P126" i="1"/>
  <c r="DE125" i="1"/>
  <c r="CV125" i="1"/>
  <c r="CT125" i="1"/>
  <c r="CR125" i="1"/>
  <c r="CP125" i="1"/>
  <c r="CN125" i="1"/>
  <c r="CL125" i="1"/>
  <c r="CJ125" i="1"/>
  <c r="CH125" i="1"/>
  <c r="CF125" i="1"/>
  <c r="CD125" i="1"/>
  <c r="CB125" i="1"/>
  <c r="BZ125" i="1"/>
  <c r="BX125" i="1"/>
  <c r="BV125" i="1"/>
  <c r="BT125" i="1"/>
  <c r="BR125" i="1"/>
  <c r="BP125" i="1"/>
  <c r="BN125" i="1"/>
  <c r="BL125" i="1"/>
  <c r="BJ125" i="1"/>
  <c r="BH125" i="1"/>
  <c r="BF125" i="1"/>
  <c r="BD125" i="1"/>
  <c r="BB125" i="1"/>
  <c r="AX125" i="1"/>
  <c r="AV125" i="1"/>
  <c r="AT125" i="1"/>
  <c r="AR125" i="1"/>
  <c r="AP125" i="1"/>
  <c r="AN125" i="1"/>
  <c r="AL125" i="1"/>
  <c r="AJ125" i="1"/>
  <c r="AH125" i="1"/>
  <c r="AF125" i="1"/>
  <c r="AD125" i="1"/>
  <c r="Z125" i="1"/>
  <c r="X125" i="1"/>
  <c r="V125" i="1"/>
  <c r="T125" i="1"/>
  <c r="R125" i="1"/>
  <c r="P125" i="1"/>
  <c r="DE124" i="1"/>
  <c r="CV124" i="1"/>
  <c r="CT124" i="1"/>
  <c r="CR124" i="1"/>
  <c r="CP124" i="1"/>
  <c r="CN124" i="1"/>
  <c r="CL124" i="1"/>
  <c r="CJ124" i="1"/>
  <c r="CH124" i="1"/>
  <c r="CF124" i="1"/>
  <c r="CD124" i="1"/>
  <c r="CB124" i="1"/>
  <c r="BZ124" i="1"/>
  <c r="BX124" i="1"/>
  <c r="BV124" i="1"/>
  <c r="BT124" i="1"/>
  <c r="BR124" i="1"/>
  <c r="BP124" i="1"/>
  <c r="BN124" i="1"/>
  <c r="BL124" i="1"/>
  <c r="BJ124" i="1"/>
  <c r="BH124" i="1"/>
  <c r="BF124" i="1"/>
  <c r="BD124" i="1"/>
  <c r="BB124" i="1"/>
  <c r="AX124" i="1"/>
  <c r="AV124" i="1"/>
  <c r="AT124" i="1"/>
  <c r="AR124" i="1"/>
  <c r="AP124" i="1"/>
  <c r="AN124" i="1"/>
  <c r="AL124" i="1"/>
  <c r="AJ124" i="1"/>
  <c r="AH124" i="1"/>
  <c r="AF124" i="1"/>
  <c r="AD124" i="1"/>
  <c r="Z124" i="1"/>
  <c r="X124" i="1"/>
  <c r="V124" i="1"/>
  <c r="T124" i="1"/>
  <c r="R124" i="1"/>
  <c r="P124" i="1"/>
  <c r="DE123" i="1"/>
  <c r="CV123" i="1"/>
  <c r="CT123" i="1"/>
  <c r="CR123" i="1"/>
  <c r="CP123" i="1"/>
  <c r="CN123" i="1"/>
  <c r="CL123" i="1"/>
  <c r="CJ123" i="1"/>
  <c r="CH123" i="1"/>
  <c r="CF123" i="1"/>
  <c r="CD123" i="1"/>
  <c r="CB123" i="1"/>
  <c r="BZ123" i="1"/>
  <c r="BX123" i="1"/>
  <c r="BV123" i="1"/>
  <c r="BT123" i="1"/>
  <c r="BR123" i="1"/>
  <c r="BP123" i="1"/>
  <c r="BN123" i="1"/>
  <c r="BL123" i="1"/>
  <c r="BJ123" i="1"/>
  <c r="BH123" i="1"/>
  <c r="BF123" i="1"/>
  <c r="BD123" i="1"/>
  <c r="BB123" i="1"/>
  <c r="AX123" i="1"/>
  <c r="AV123" i="1"/>
  <c r="AT123" i="1"/>
  <c r="AR123" i="1"/>
  <c r="AP123" i="1"/>
  <c r="AN123" i="1"/>
  <c r="AL123" i="1"/>
  <c r="AJ123" i="1"/>
  <c r="AH123" i="1"/>
  <c r="AF123" i="1"/>
  <c r="AD123" i="1"/>
  <c r="Z123" i="1"/>
  <c r="X123" i="1"/>
  <c r="V123" i="1"/>
  <c r="T123" i="1"/>
  <c r="R123" i="1"/>
  <c r="P123" i="1"/>
  <c r="DE122" i="1"/>
  <c r="CV122" i="1"/>
  <c r="CT122" i="1"/>
  <c r="CR122" i="1"/>
  <c r="CP122" i="1"/>
  <c r="CN122" i="1"/>
  <c r="CL122" i="1"/>
  <c r="CJ122" i="1"/>
  <c r="CH122" i="1"/>
  <c r="CF122" i="1"/>
  <c r="CD122" i="1"/>
  <c r="CB122" i="1"/>
  <c r="BZ122" i="1"/>
  <c r="BX122" i="1"/>
  <c r="BV122" i="1"/>
  <c r="BT122" i="1"/>
  <c r="BR122" i="1"/>
  <c r="BP122" i="1"/>
  <c r="BN122" i="1"/>
  <c r="BL122" i="1"/>
  <c r="BJ122" i="1"/>
  <c r="BH122" i="1"/>
  <c r="BF122" i="1"/>
  <c r="BD122" i="1"/>
  <c r="BB122" i="1"/>
  <c r="AX122" i="1"/>
  <c r="AV122" i="1"/>
  <c r="AT122" i="1"/>
  <c r="AR122" i="1"/>
  <c r="AP122" i="1"/>
  <c r="AN122" i="1"/>
  <c r="AL122" i="1"/>
  <c r="AJ122" i="1"/>
  <c r="AH122" i="1"/>
  <c r="AF122" i="1"/>
  <c r="AD122" i="1"/>
  <c r="Z122" i="1"/>
  <c r="X122" i="1"/>
  <c r="V122" i="1"/>
  <c r="T122" i="1"/>
  <c r="R122" i="1"/>
  <c r="P122" i="1"/>
  <c r="DE121" i="1"/>
  <c r="CV121" i="1"/>
  <c r="CT121" i="1"/>
  <c r="CR121" i="1"/>
  <c r="CP121" i="1"/>
  <c r="CN121" i="1"/>
  <c r="CL121" i="1"/>
  <c r="CJ121" i="1"/>
  <c r="CH121" i="1"/>
  <c r="CF121" i="1"/>
  <c r="CD121" i="1"/>
  <c r="CB121" i="1"/>
  <c r="BZ121" i="1"/>
  <c r="BX121" i="1"/>
  <c r="BV121" i="1"/>
  <c r="BT121" i="1"/>
  <c r="BR121" i="1"/>
  <c r="BP121" i="1"/>
  <c r="BN121" i="1"/>
  <c r="BL121" i="1"/>
  <c r="BJ121" i="1"/>
  <c r="BH121" i="1"/>
  <c r="BF121" i="1"/>
  <c r="BD121" i="1"/>
  <c r="BB121" i="1"/>
  <c r="AX121" i="1"/>
  <c r="AV121" i="1"/>
  <c r="AT121" i="1"/>
  <c r="AR121" i="1"/>
  <c r="AP121" i="1"/>
  <c r="AN121" i="1"/>
  <c r="AL121" i="1"/>
  <c r="AJ121" i="1"/>
  <c r="AH121" i="1"/>
  <c r="AF121" i="1"/>
  <c r="AD121" i="1"/>
  <c r="Z121" i="1"/>
  <c r="X121" i="1"/>
  <c r="V121" i="1"/>
  <c r="T121" i="1"/>
  <c r="R121" i="1"/>
  <c r="P121" i="1"/>
  <c r="DE120" i="1"/>
  <c r="CV120" i="1"/>
  <c r="CT120" i="1"/>
  <c r="CR120" i="1"/>
  <c r="CP120" i="1"/>
  <c r="CN120" i="1"/>
  <c r="CL120" i="1"/>
  <c r="CJ120" i="1"/>
  <c r="CH120" i="1"/>
  <c r="CF120" i="1"/>
  <c r="CD120" i="1"/>
  <c r="CB120" i="1"/>
  <c r="BZ120" i="1"/>
  <c r="BX120" i="1"/>
  <c r="BV120" i="1"/>
  <c r="BT120" i="1"/>
  <c r="BR120" i="1"/>
  <c r="BP120" i="1"/>
  <c r="BN120" i="1"/>
  <c r="BL120" i="1"/>
  <c r="BJ120" i="1"/>
  <c r="BH120" i="1"/>
  <c r="BF120" i="1"/>
  <c r="BD120" i="1"/>
  <c r="BB120" i="1"/>
  <c r="AX120" i="1"/>
  <c r="AV120" i="1"/>
  <c r="AT120" i="1"/>
  <c r="AR120" i="1"/>
  <c r="AP120" i="1"/>
  <c r="AN120" i="1"/>
  <c r="AL120" i="1"/>
  <c r="AJ120" i="1"/>
  <c r="AH120" i="1"/>
  <c r="AF120" i="1"/>
  <c r="AD120" i="1"/>
  <c r="Z120" i="1"/>
  <c r="X120" i="1"/>
  <c r="V120" i="1"/>
  <c r="T120" i="1"/>
  <c r="R120" i="1"/>
  <c r="P120" i="1"/>
  <c r="DE119" i="1"/>
  <c r="CV119" i="1"/>
  <c r="CT119" i="1"/>
  <c r="CR119" i="1"/>
  <c r="CP119" i="1"/>
  <c r="CN119" i="1"/>
  <c r="CL119" i="1"/>
  <c r="CJ119" i="1"/>
  <c r="CH119" i="1"/>
  <c r="CF119" i="1"/>
  <c r="CD119" i="1"/>
  <c r="CB119" i="1"/>
  <c r="BZ119" i="1"/>
  <c r="BX119" i="1"/>
  <c r="BV119" i="1"/>
  <c r="BT119" i="1"/>
  <c r="BR119" i="1"/>
  <c r="BP119" i="1"/>
  <c r="BN119" i="1"/>
  <c r="BL119" i="1"/>
  <c r="BJ119" i="1"/>
  <c r="BH119" i="1"/>
  <c r="BF119" i="1"/>
  <c r="BD119" i="1"/>
  <c r="BB119" i="1"/>
  <c r="AX119" i="1"/>
  <c r="AV119" i="1"/>
  <c r="AT119" i="1"/>
  <c r="AR119" i="1"/>
  <c r="AP119" i="1"/>
  <c r="AN119" i="1"/>
  <c r="AL119" i="1"/>
  <c r="AJ119" i="1"/>
  <c r="AH119" i="1"/>
  <c r="AF119" i="1"/>
  <c r="AD119" i="1"/>
  <c r="Z119" i="1"/>
  <c r="X119" i="1"/>
  <c r="V119" i="1"/>
  <c r="T119" i="1"/>
  <c r="R119" i="1"/>
  <c r="P119" i="1"/>
  <c r="DE118" i="1"/>
  <c r="CV118" i="1"/>
  <c r="CT118" i="1"/>
  <c r="CR118" i="1"/>
  <c r="CP118" i="1"/>
  <c r="CN118" i="1"/>
  <c r="CL118" i="1"/>
  <c r="CJ118" i="1"/>
  <c r="CH118" i="1"/>
  <c r="CF118" i="1"/>
  <c r="CD118" i="1"/>
  <c r="CB118" i="1"/>
  <c r="BZ118" i="1"/>
  <c r="BX118" i="1"/>
  <c r="BV118" i="1"/>
  <c r="BT118" i="1"/>
  <c r="BR118" i="1"/>
  <c r="BP118" i="1"/>
  <c r="BN118" i="1"/>
  <c r="BL118" i="1"/>
  <c r="BJ118" i="1"/>
  <c r="BH118" i="1"/>
  <c r="BF118" i="1"/>
  <c r="BD118" i="1"/>
  <c r="BB118" i="1"/>
  <c r="AX118" i="1"/>
  <c r="AV118" i="1"/>
  <c r="AT118" i="1"/>
  <c r="AR118" i="1"/>
  <c r="AP118" i="1"/>
  <c r="AN118" i="1"/>
  <c r="AL118" i="1"/>
  <c r="AJ118" i="1"/>
  <c r="AH118" i="1"/>
  <c r="AF118" i="1"/>
  <c r="AD118" i="1"/>
  <c r="Z118" i="1"/>
  <c r="X118" i="1"/>
  <c r="V118" i="1"/>
  <c r="T118" i="1"/>
  <c r="R118" i="1"/>
  <c r="P118" i="1"/>
  <c r="DE117" i="1"/>
  <c r="CV117" i="1"/>
  <c r="CT117" i="1"/>
  <c r="CR117" i="1"/>
  <c r="CP117" i="1"/>
  <c r="CN117" i="1"/>
  <c r="CL117" i="1"/>
  <c r="CJ117" i="1"/>
  <c r="CH117" i="1"/>
  <c r="CF117" i="1"/>
  <c r="CD117" i="1"/>
  <c r="CB117" i="1"/>
  <c r="BZ117" i="1"/>
  <c r="BX117" i="1"/>
  <c r="BV117" i="1"/>
  <c r="BT117" i="1"/>
  <c r="BR117" i="1"/>
  <c r="BP117" i="1"/>
  <c r="BN117" i="1"/>
  <c r="BL117" i="1"/>
  <c r="BJ117" i="1"/>
  <c r="BH117" i="1"/>
  <c r="BF117" i="1"/>
  <c r="BD117" i="1"/>
  <c r="BB117" i="1"/>
  <c r="AX117" i="1"/>
  <c r="AV117" i="1"/>
  <c r="AT117" i="1"/>
  <c r="AR117" i="1"/>
  <c r="AP117" i="1"/>
  <c r="AN117" i="1"/>
  <c r="AL117" i="1"/>
  <c r="AJ117" i="1"/>
  <c r="AH117" i="1"/>
  <c r="AF117" i="1"/>
  <c r="AD117" i="1"/>
  <c r="Z117" i="1"/>
  <c r="X117" i="1"/>
  <c r="V117" i="1"/>
  <c r="T117" i="1"/>
  <c r="R117" i="1"/>
  <c r="P117" i="1"/>
  <c r="DE116" i="1"/>
  <c r="CV116" i="1"/>
  <c r="CT116" i="1"/>
  <c r="CR116" i="1"/>
  <c r="CP116" i="1"/>
  <c r="CN116" i="1"/>
  <c r="CL116" i="1"/>
  <c r="CJ116" i="1"/>
  <c r="CH116" i="1"/>
  <c r="CF116" i="1"/>
  <c r="CD116" i="1"/>
  <c r="CB116" i="1"/>
  <c r="BZ116" i="1"/>
  <c r="BX116" i="1"/>
  <c r="BV116" i="1"/>
  <c r="BT116" i="1"/>
  <c r="BR116" i="1"/>
  <c r="BP116" i="1"/>
  <c r="BN116" i="1"/>
  <c r="BL116" i="1"/>
  <c r="BJ116" i="1"/>
  <c r="BH116" i="1"/>
  <c r="BF116" i="1"/>
  <c r="BD116" i="1"/>
  <c r="BB116" i="1"/>
  <c r="AX116" i="1"/>
  <c r="AV116" i="1"/>
  <c r="AT116" i="1"/>
  <c r="AR116" i="1"/>
  <c r="AP116" i="1"/>
  <c r="AN116" i="1"/>
  <c r="AL116" i="1"/>
  <c r="AJ116" i="1"/>
  <c r="AH116" i="1"/>
  <c r="AF116" i="1"/>
  <c r="AD116" i="1"/>
  <c r="Z116" i="1"/>
  <c r="X116" i="1"/>
  <c r="V116" i="1"/>
  <c r="T116" i="1"/>
  <c r="R116" i="1"/>
  <c r="P116" i="1"/>
  <c r="DE115" i="1"/>
  <c r="CR115" i="1"/>
  <c r="CP115" i="1"/>
  <c r="CN115" i="1"/>
  <c r="CL115" i="1"/>
  <c r="CJ115" i="1"/>
  <c r="CH115" i="1"/>
  <c r="CF115" i="1"/>
  <c r="CD115" i="1"/>
  <c r="CB115" i="1"/>
  <c r="BZ115" i="1"/>
  <c r="BX115" i="1"/>
  <c r="BV115" i="1"/>
  <c r="BT115" i="1"/>
  <c r="BR115" i="1"/>
  <c r="BP115" i="1"/>
  <c r="BN115" i="1"/>
  <c r="BL115" i="1"/>
  <c r="BJ115" i="1"/>
  <c r="BH115" i="1"/>
  <c r="BF115" i="1"/>
  <c r="BD115" i="1"/>
  <c r="AJ115" i="1"/>
  <c r="AH115" i="1"/>
  <c r="V115" i="1"/>
  <c r="T115" i="1"/>
  <c r="P115" i="1"/>
  <c r="DE114" i="1"/>
  <c r="CV114" i="1"/>
  <c r="CT114" i="1"/>
  <c r="CR114" i="1"/>
  <c r="CP114" i="1"/>
  <c r="CN114" i="1"/>
  <c r="CL114" i="1"/>
  <c r="CJ114" i="1"/>
  <c r="CH114" i="1"/>
  <c r="CF114" i="1"/>
  <c r="CD114" i="1"/>
  <c r="CB114" i="1"/>
  <c r="BZ114" i="1"/>
  <c r="BX114" i="1"/>
  <c r="BV114" i="1"/>
  <c r="BT114" i="1"/>
  <c r="BR114" i="1"/>
  <c r="BP114" i="1"/>
  <c r="BN114" i="1"/>
  <c r="BL114" i="1"/>
  <c r="BJ114" i="1"/>
  <c r="BH114" i="1"/>
  <c r="BF114" i="1"/>
  <c r="BD114" i="1"/>
  <c r="BB114" i="1"/>
  <c r="AX114" i="1"/>
  <c r="AV114" i="1"/>
  <c r="AT114" i="1"/>
  <c r="AR114" i="1"/>
  <c r="AP114" i="1"/>
  <c r="AN114" i="1"/>
  <c r="AL114" i="1"/>
  <c r="AJ114" i="1"/>
  <c r="AH114" i="1"/>
  <c r="AF114" i="1"/>
  <c r="AD114" i="1"/>
  <c r="Z114" i="1"/>
  <c r="X114" i="1"/>
  <c r="V114" i="1"/>
  <c r="T114" i="1"/>
  <c r="R114" i="1"/>
  <c r="P114" i="1"/>
  <c r="DE113" i="1"/>
  <c r="CV113" i="1"/>
  <c r="CT113" i="1"/>
  <c r="CR113" i="1"/>
  <c r="CP113" i="1"/>
  <c r="CN113" i="1"/>
  <c r="CL113" i="1"/>
  <c r="CJ113" i="1"/>
  <c r="CH113" i="1"/>
  <c r="CF113" i="1"/>
  <c r="CD113" i="1"/>
  <c r="CB113" i="1"/>
  <c r="BZ113" i="1"/>
  <c r="BX113" i="1"/>
  <c r="BV113" i="1"/>
  <c r="BT113" i="1"/>
  <c r="BR113" i="1"/>
  <c r="BP113" i="1"/>
  <c r="BN113" i="1"/>
  <c r="BL113" i="1"/>
  <c r="BJ113" i="1"/>
  <c r="BH113" i="1"/>
  <c r="BF113" i="1"/>
  <c r="BD113" i="1"/>
  <c r="BB113" i="1"/>
  <c r="AX113" i="1"/>
  <c r="AV113" i="1"/>
  <c r="AT113" i="1"/>
  <c r="AR113" i="1"/>
  <c r="AP113" i="1"/>
  <c r="AN113" i="1"/>
  <c r="AL113" i="1"/>
  <c r="AJ113" i="1"/>
  <c r="AH113" i="1"/>
  <c r="AF113" i="1"/>
  <c r="AD113" i="1"/>
  <c r="Z113" i="1"/>
  <c r="X113" i="1"/>
  <c r="V113" i="1"/>
  <c r="T113" i="1"/>
  <c r="R113" i="1"/>
  <c r="P113" i="1"/>
  <c r="DE112" i="1"/>
  <c r="CV112" i="1"/>
  <c r="CT112" i="1"/>
  <c r="CR112" i="1"/>
  <c r="CP112" i="1"/>
  <c r="CN112" i="1"/>
  <c r="CL112" i="1"/>
  <c r="CJ112" i="1"/>
  <c r="CH112" i="1"/>
  <c r="CF112" i="1"/>
  <c r="CD112" i="1"/>
  <c r="CB112" i="1"/>
  <c r="BZ112" i="1"/>
  <c r="BX112" i="1"/>
  <c r="BV112" i="1"/>
  <c r="BT112" i="1"/>
  <c r="BR112" i="1"/>
  <c r="BP112" i="1"/>
  <c r="BN112" i="1"/>
  <c r="BL112" i="1"/>
  <c r="BJ112" i="1"/>
  <c r="BH112" i="1"/>
  <c r="BF112" i="1"/>
  <c r="BD112" i="1"/>
  <c r="BB112" i="1"/>
  <c r="AX112" i="1"/>
  <c r="AV112" i="1"/>
  <c r="AT112" i="1"/>
  <c r="AR112" i="1"/>
  <c r="AP112" i="1"/>
  <c r="AN112" i="1"/>
  <c r="AL112" i="1"/>
  <c r="AJ112" i="1"/>
  <c r="AH112" i="1"/>
  <c r="AF112" i="1"/>
  <c r="AD112" i="1"/>
  <c r="Z112" i="1"/>
  <c r="X112" i="1"/>
  <c r="V112" i="1"/>
  <c r="T112" i="1"/>
  <c r="R112" i="1"/>
  <c r="P112" i="1"/>
  <c r="DE111" i="1"/>
  <c r="CV111" i="1"/>
  <c r="CT111" i="1"/>
  <c r="CR111" i="1"/>
  <c r="CP111" i="1"/>
  <c r="CN111" i="1"/>
  <c r="CL111" i="1"/>
  <c r="CJ111" i="1"/>
  <c r="CH111" i="1"/>
  <c r="CF111" i="1"/>
  <c r="CD111" i="1"/>
  <c r="CB111" i="1"/>
  <c r="BZ111" i="1"/>
  <c r="BX111" i="1"/>
  <c r="BV111" i="1"/>
  <c r="BT111" i="1"/>
  <c r="BR111" i="1"/>
  <c r="BP111" i="1"/>
  <c r="BN111" i="1"/>
  <c r="BL111" i="1"/>
  <c r="BJ111" i="1"/>
  <c r="BH111" i="1"/>
  <c r="BF111" i="1"/>
  <c r="BD111" i="1"/>
  <c r="BB111" i="1"/>
  <c r="AX111" i="1"/>
  <c r="AV111" i="1"/>
  <c r="AT111" i="1"/>
  <c r="AR111" i="1"/>
  <c r="AP111" i="1"/>
  <c r="AN111" i="1"/>
  <c r="AL111" i="1"/>
  <c r="AJ111" i="1"/>
  <c r="AH111" i="1"/>
  <c r="AF111" i="1"/>
  <c r="AD111" i="1"/>
  <c r="Z111" i="1"/>
  <c r="X111" i="1"/>
  <c r="V111" i="1"/>
  <c r="T111" i="1"/>
  <c r="R111" i="1"/>
  <c r="P111" i="1"/>
  <c r="DE110" i="1"/>
  <c r="CV110" i="1"/>
  <c r="CT110" i="1"/>
  <c r="CR110" i="1"/>
  <c r="CP110" i="1"/>
  <c r="CN110" i="1"/>
  <c r="CL110" i="1"/>
  <c r="CJ110" i="1"/>
  <c r="CH110" i="1"/>
  <c r="CF110" i="1"/>
  <c r="CD110" i="1"/>
  <c r="CB110" i="1"/>
  <c r="BZ110" i="1"/>
  <c r="BX110" i="1"/>
  <c r="BV110" i="1"/>
  <c r="BT110" i="1"/>
  <c r="BR110" i="1"/>
  <c r="BP110" i="1"/>
  <c r="BN110" i="1"/>
  <c r="BL110" i="1"/>
  <c r="BJ110" i="1"/>
  <c r="BH110" i="1"/>
  <c r="BF110" i="1"/>
  <c r="BD110" i="1"/>
  <c r="BB110" i="1"/>
  <c r="AX110" i="1"/>
  <c r="AV110" i="1"/>
  <c r="AT110" i="1"/>
  <c r="AR110" i="1"/>
  <c r="AP110" i="1"/>
  <c r="AN110" i="1"/>
  <c r="AL110" i="1"/>
  <c r="AJ110" i="1"/>
  <c r="AH110" i="1"/>
  <c r="AF110" i="1"/>
  <c r="AD110" i="1"/>
  <c r="Z110" i="1"/>
  <c r="X110" i="1"/>
  <c r="V110" i="1"/>
  <c r="T110" i="1"/>
  <c r="R110" i="1"/>
  <c r="P110" i="1"/>
  <c r="DE109" i="1"/>
  <c r="CV109" i="1"/>
  <c r="CT109" i="1"/>
  <c r="CR109" i="1"/>
  <c r="CP109" i="1"/>
  <c r="CN109" i="1"/>
  <c r="CL109" i="1"/>
  <c r="CJ109" i="1"/>
  <c r="CH109" i="1"/>
  <c r="CF109" i="1"/>
  <c r="CD109" i="1"/>
  <c r="CB109" i="1"/>
  <c r="BZ109" i="1"/>
  <c r="BX109" i="1"/>
  <c r="BV109" i="1"/>
  <c r="BT109" i="1"/>
  <c r="BR109" i="1"/>
  <c r="BP109" i="1"/>
  <c r="BN109" i="1"/>
  <c r="BL109" i="1"/>
  <c r="BJ109" i="1"/>
  <c r="BH109" i="1"/>
  <c r="BF109" i="1"/>
  <c r="BD109" i="1"/>
  <c r="BB109" i="1"/>
  <c r="AX109" i="1"/>
  <c r="AV109" i="1"/>
  <c r="AT109" i="1"/>
  <c r="AR109" i="1"/>
  <c r="AP109" i="1"/>
  <c r="AN109" i="1"/>
  <c r="AL109" i="1"/>
  <c r="AJ109" i="1"/>
  <c r="AH109" i="1"/>
  <c r="AF109" i="1"/>
  <c r="AD109" i="1"/>
  <c r="Z109" i="1"/>
  <c r="X109" i="1"/>
  <c r="V109" i="1"/>
  <c r="T109" i="1"/>
  <c r="R109" i="1"/>
  <c r="P109" i="1"/>
  <c r="DE108" i="1"/>
  <c r="CV108" i="1"/>
  <c r="CT108" i="1"/>
  <c r="CR108" i="1"/>
  <c r="CP108" i="1"/>
  <c r="CN108" i="1"/>
  <c r="CL108" i="1"/>
  <c r="CJ108" i="1"/>
  <c r="CH108" i="1"/>
  <c r="CF108" i="1"/>
  <c r="CD108" i="1"/>
  <c r="CB108" i="1"/>
  <c r="BZ108" i="1"/>
  <c r="BX108" i="1"/>
  <c r="BV108" i="1"/>
  <c r="BT108" i="1"/>
  <c r="BR108" i="1"/>
  <c r="BP108" i="1"/>
  <c r="BN108" i="1"/>
  <c r="BL108" i="1"/>
  <c r="BJ108" i="1"/>
  <c r="BH108" i="1"/>
  <c r="BF108" i="1"/>
  <c r="BD108" i="1"/>
  <c r="BB108" i="1"/>
  <c r="AX108" i="1"/>
  <c r="AV108" i="1"/>
  <c r="AT108" i="1"/>
  <c r="AR108" i="1"/>
  <c r="AP108" i="1"/>
  <c r="AN108" i="1"/>
  <c r="AL108" i="1"/>
  <c r="AJ108" i="1"/>
  <c r="AH108" i="1"/>
  <c r="AF108" i="1"/>
  <c r="AD108" i="1"/>
  <c r="Z108" i="1"/>
  <c r="X108" i="1"/>
  <c r="V108" i="1"/>
  <c r="T108" i="1"/>
  <c r="R108" i="1"/>
  <c r="P108" i="1"/>
  <c r="DE107" i="1"/>
  <c r="CV107" i="1"/>
  <c r="CT107" i="1"/>
  <c r="CR107" i="1"/>
  <c r="CP107" i="1"/>
  <c r="CN107" i="1"/>
  <c r="CL107" i="1"/>
  <c r="CJ107" i="1"/>
  <c r="CH107" i="1"/>
  <c r="CF107" i="1"/>
  <c r="CD107" i="1"/>
  <c r="CB107" i="1"/>
  <c r="BZ107" i="1"/>
  <c r="BX107" i="1"/>
  <c r="BV107" i="1"/>
  <c r="BT107" i="1"/>
  <c r="BR107" i="1"/>
  <c r="BP107" i="1"/>
  <c r="BN107" i="1"/>
  <c r="BL107" i="1"/>
  <c r="BJ107" i="1"/>
  <c r="BH107" i="1"/>
  <c r="BF107" i="1"/>
  <c r="BD107" i="1"/>
  <c r="BB107" i="1"/>
  <c r="AX107" i="1"/>
  <c r="AV107" i="1"/>
  <c r="AT107" i="1"/>
  <c r="AR107" i="1"/>
  <c r="AP107" i="1"/>
  <c r="AN107" i="1"/>
  <c r="AL107" i="1"/>
  <c r="AJ107" i="1"/>
  <c r="AH107" i="1"/>
  <c r="AF107" i="1"/>
  <c r="AD107" i="1"/>
  <c r="Z107" i="1"/>
  <c r="X107" i="1"/>
  <c r="V107" i="1"/>
  <c r="T107" i="1"/>
  <c r="R107" i="1"/>
  <c r="P107" i="1"/>
  <c r="DE106" i="1"/>
  <c r="CV106" i="1"/>
  <c r="CT106" i="1"/>
  <c r="CR106" i="1"/>
  <c r="CP106" i="1"/>
  <c r="CN106" i="1"/>
  <c r="CL106" i="1"/>
  <c r="CJ106" i="1"/>
  <c r="CH106" i="1"/>
  <c r="CF106" i="1"/>
  <c r="CD106" i="1"/>
  <c r="CB106" i="1"/>
  <c r="BZ106" i="1"/>
  <c r="BX106" i="1"/>
  <c r="BV106" i="1"/>
  <c r="BT106" i="1"/>
  <c r="BR106" i="1"/>
  <c r="BP106" i="1"/>
  <c r="BN106" i="1"/>
  <c r="BL106" i="1"/>
  <c r="BJ106" i="1"/>
  <c r="BH106" i="1"/>
  <c r="BF106" i="1"/>
  <c r="BD106" i="1"/>
  <c r="BB106" i="1"/>
  <c r="AX106" i="1"/>
  <c r="AV106" i="1"/>
  <c r="AT106" i="1"/>
  <c r="AR106" i="1"/>
  <c r="AP106" i="1"/>
  <c r="AN106" i="1"/>
  <c r="AL106" i="1"/>
  <c r="AJ106" i="1"/>
  <c r="AH106" i="1"/>
  <c r="AF106" i="1"/>
  <c r="AD106" i="1"/>
  <c r="Z106" i="1"/>
  <c r="X106" i="1"/>
  <c r="V106" i="1"/>
  <c r="T106" i="1"/>
  <c r="R106" i="1"/>
  <c r="P106" i="1"/>
  <c r="DE105" i="1"/>
  <c r="CV105" i="1"/>
  <c r="CT105" i="1"/>
  <c r="CR105" i="1"/>
  <c r="CP105" i="1"/>
  <c r="CN105" i="1"/>
  <c r="CL105" i="1"/>
  <c r="CJ105" i="1"/>
  <c r="CH105" i="1"/>
  <c r="CF105" i="1"/>
  <c r="CD105" i="1"/>
  <c r="CB105" i="1"/>
  <c r="BZ105" i="1"/>
  <c r="BX105" i="1"/>
  <c r="BV105" i="1"/>
  <c r="BT105" i="1"/>
  <c r="BR105" i="1"/>
  <c r="BP105" i="1"/>
  <c r="BN105" i="1"/>
  <c r="BL105" i="1"/>
  <c r="BJ105" i="1"/>
  <c r="BH105" i="1"/>
  <c r="BF105" i="1"/>
  <c r="BD105" i="1"/>
  <c r="BB105" i="1"/>
  <c r="AX105" i="1"/>
  <c r="AV105" i="1"/>
  <c r="AT105" i="1"/>
  <c r="AR105" i="1"/>
  <c r="AP105" i="1"/>
  <c r="AN105" i="1"/>
  <c r="AL105" i="1"/>
  <c r="AJ105" i="1"/>
  <c r="AH105" i="1"/>
  <c r="AF105" i="1"/>
  <c r="AD105" i="1"/>
  <c r="Z105" i="1"/>
  <c r="X105" i="1"/>
  <c r="V105" i="1"/>
  <c r="T105" i="1"/>
  <c r="R105" i="1"/>
  <c r="P105" i="1"/>
  <c r="DE104" i="1"/>
  <c r="CV104" i="1"/>
  <c r="CT104" i="1"/>
  <c r="CR104" i="1"/>
  <c r="CP104" i="1"/>
  <c r="CN104" i="1"/>
  <c r="CL104" i="1"/>
  <c r="CJ104" i="1"/>
  <c r="CH104" i="1"/>
  <c r="CF104" i="1"/>
  <c r="CD104" i="1"/>
  <c r="CB104" i="1"/>
  <c r="BZ104" i="1"/>
  <c r="BX104" i="1"/>
  <c r="BV104" i="1"/>
  <c r="BT104" i="1"/>
  <c r="BR104" i="1"/>
  <c r="BP104" i="1"/>
  <c r="BN104" i="1"/>
  <c r="BL104" i="1"/>
  <c r="BJ104" i="1"/>
  <c r="BH104" i="1"/>
  <c r="BF104" i="1"/>
  <c r="BD104" i="1"/>
  <c r="BB104" i="1"/>
  <c r="AX104" i="1"/>
  <c r="AV104" i="1"/>
  <c r="AT104" i="1"/>
  <c r="AR104" i="1"/>
  <c r="AP104" i="1"/>
  <c r="AN104" i="1"/>
  <c r="AL104" i="1"/>
  <c r="AJ104" i="1"/>
  <c r="AH104" i="1"/>
  <c r="AF104" i="1"/>
  <c r="AD104" i="1"/>
  <c r="Z104" i="1"/>
  <c r="X104" i="1"/>
  <c r="V104" i="1"/>
  <c r="T104" i="1"/>
  <c r="R104" i="1"/>
  <c r="P104" i="1"/>
  <c r="DE103" i="1"/>
  <c r="CV103" i="1"/>
  <c r="CT103" i="1"/>
  <c r="CR103" i="1"/>
  <c r="CP103" i="1"/>
  <c r="CN103" i="1"/>
  <c r="CL103" i="1"/>
  <c r="CJ103" i="1"/>
  <c r="CH103" i="1"/>
  <c r="CF103" i="1"/>
  <c r="CD103" i="1"/>
  <c r="CB103" i="1"/>
  <c r="BZ103" i="1"/>
  <c r="BX103" i="1"/>
  <c r="BV103" i="1"/>
  <c r="BT103" i="1"/>
  <c r="BR103" i="1"/>
  <c r="BP103" i="1"/>
  <c r="BN103" i="1"/>
  <c r="BL103" i="1"/>
  <c r="BJ103" i="1"/>
  <c r="BH103" i="1"/>
  <c r="BF103" i="1"/>
  <c r="BD103" i="1"/>
  <c r="BB103" i="1"/>
  <c r="AX103" i="1"/>
  <c r="AV103" i="1"/>
  <c r="AT103" i="1"/>
  <c r="AR103" i="1"/>
  <c r="AP103" i="1"/>
  <c r="AN103" i="1"/>
  <c r="AL103" i="1"/>
  <c r="AJ103" i="1"/>
  <c r="AH103" i="1"/>
  <c r="AF103" i="1"/>
  <c r="AD103" i="1"/>
  <c r="Z103" i="1"/>
  <c r="X103" i="1"/>
  <c r="V103" i="1"/>
  <c r="T103" i="1"/>
  <c r="R103" i="1"/>
  <c r="P103" i="1"/>
  <c r="DE102" i="1"/>
  <c r="CR102" i="1"/>
  <c r="CP102" i="1"/>
  <c r="CN102" i="1"/>
  <c r="CL102" i="1"/>
  <c r="CJ102" i="1"/>
  <c r="CH102" i="1"/>
  <c r="CF102" i="1"/>
  <c r="CD102" i="1"/>
  <c r="CB102" i="1"/>
  <c r="BZ102" i="1"/>
  <c r="BX102" i="1"/>
  <c r="BV102" i="1"/>
  <c r="BT102" i="1"/>
  <c r="BR102" i="1"/>
  <c r="BP102" i="1"/>
  <c r="BN102" i="1"/>
  <c r="BL102" i="1"/>
  <c r="BJ102" i="1"/>
  <c r="BH102" i="1"/>
  <c r="BF102" i="1"/>
  <c r="BD102" i="1"/>
  <c r="AL102" i="1"/>
  <c r="AJ102" i="1"/>
  <c r="P102" i="1"/>
  <c r="DE101" i="1"/>
  <c r="CR101" i="1"/>
  <c r="CP101" i="1"/>
  <c r="CN101" i="1"/>
  <c r="CL101" i="1"/>
  <c r="CJ101" i="1"/>
  <c r="CH101" i="1"/>
  <c r="CF101" i="1"/>
  <c r="CD101" i="1"/>
  <c r="CB101" i="1"/>
  <c r="BZ101" i="1"/>
  <c r="BX101" i="1"/>
  <c r="BV101" i="1"/>
  <c r="BT101" i="1"/>
  <c r="BR101" i="1"/>
  <c r="BP101" i="1"/>
  <c r="BN101" i="1"/>
  <c r="BL101" i="1"/>
  <c r="BJ101" i="1"/>
  <c r="BH101" i="1"/>
  <c r="BF101" i="1"/>
  <c r="BD101" i="1"/>
  <c r="AL101" i="1"/>
  <c r="AJ101" i="1"/>
  <c r="T101" i="1"/>
  <c r="P101" i="1"/>
  <c r="DE100" i="1"/>
  <c r="CR100" i="1"/>
  <c r="CP100" i="1"/>
  <c r="CN100" i="1"/>
  <c r="CL100" i="1"/>
  <c r="CJ100" i="1"/>
  <c r="CH100" i="1"/>
  <c r="CF100" i="1"/>
  <c r="CD100" i="1"/>
  <c r="CB100" i="1"/>
  <c r="BZ100" i="1"/>
  <c r="BX100" i="1"/>
  <c r="BV100" i="1"/>
  <c r="BT100" i="1"/>
  <c r="BR100" i="1"/>
  <c r="BP100" i="1"/>
  <c r="BN100" i="1"/>
  <c r="BL100" i="1"/>
  <c r="BJ100" i="1"/>
  <c r="BH100" i="1"/>
  <c r="BF100" i="1"/>
  <c r="BD100" i="1"/>
  <c r="AL100" i="1"/>
  <c r="AJ100" i="1"/>
  <c r="T100" i="1"/>
  <c r="P100" i="1"/>
  <c r="DE99" i="1"/>
  <c r="CR99" i="1"/>
  <c r="CP99" i="1"/>
  <c r="CN99" i="1"/>
  <c r="CL99" i="1"/>
  <c r="CJ99" i="1"/>
  <c r="CH99" i="1"/>
  <c r="CF99" i="1"/>
  <c r="CD99" i="1"/>
  <c r="CB99" i="1"/>
  <c r="BZ99" i="1"/>
  <c r="BX99" i="1"/>
  <c r="BV99" i="1"/>
  <c r="BT99" i="1"/>
  <c r="BR99" i="1"/>
  <c r="BP99" i="1"/>
  <c r="BN99" i="1"/>
  <c r="BL99" i="1"/>
  <c r="BJ99" i="1"/>
  <c r="BH99" i="1"/>
  <c r="BF99" i="1"/>
  <c r="BD99" i="1"/>
  <c r="AL99" i="1"/>
  <c r="AJ99" i="1"/>
  <c r="AH99" i="1"/>
  <c r="V99" i="1"/>
  <c r="T99" i="1"/>
  <c r="P99" i="1"/>
  <c r="DE98" i="1"/>
  <c r="CT98" i="1"/>
  <c r="CR98" i="1"/>
  <c r="CP98" i="1"/>
  <c r="CN98" i="1"/>
  <c r="CL98" i="1"/>
  <c r="CJ98" i="1"/>
  <c r="CH98" i="1"/>
  <c r="CF98" i="1"/>
  <c r="CD98" i="1"/>
  <c r="CB98" i="1"/>
  <c r="BZ98" i="1"/>
  <c r="BX98" i="1"/>
  <c r="BV98" i="1"/>
  <c r="BT98" i="1"/>
  <c r="BR98" i="1"/>
  <c r="BP98" i="1"/>
  <c r="BN98" i="1"/>
  <c r="BL98" i="1"/>
  <c r="BJ98" i="1"/>
  <c r="BH98" i="1"/>
  <c r="BF98" i="1"/>
  <c r="BD98" i="1"/>
  <c r="AL98" i="1"/>
  <c r="AJ98" i="1"/>
  <c r="AH98" i="1"/>
  <c r="V98" i="1"/>
  <c r="DE97" i="1"/>
  <c r="CT97" i="1"/>
  <c r="CR97" i="1"/>
  <c r="CP97" i="1"/>
  <c r="CN97" i="1"/>
  <c r="CL97" i="1"/>
  <c r="CJ97" i="1"/>
  <c r="CH97" i="1"/>
  <c r="CF97" i="1"/>
  <c r="CD97" i="1"/>
  <c r="CB97" i="1"/>
  <c r="BZ97" i="1"/>
  <c r="BX97" i="1"/>
  <c r="BV97" i="1"/>
  <c r="BT97" i="1"/>
  <c r="BR97" i="1"/>
  <c r="BP97" i="1"/>
  <c r="BN97" i="1"/>
  <c r="BL97" i="1"/>
  <c r="BJ97" i="1"/>
  <c r="BH97" i="1"/>
  <c r="BF97" i="1"/>
  <c r="BD97" i="1"/>
  <c r="AL97" i="1"/>
  <c r="AJ97" i="1"/>
  <c r="AH97" i="1"/>
  <c r="V97" i="1"/>
  <c r="DE96" i="1"/>
  <c r="CT96" i="1"/>
  <c r="CR96" i="1"/>
  <c r="CP96" i="1"/>
  <c r="CN96" i="1"/>
  <c r="CL96" i="1"/>
  <c r="CJ96" i="1"/>
  <c r="CH96" i="1"/>
  <c r="CF96" i="1"/>
  <c r="CD96" i="1"/>
  <c r="CB96" i="1"/>
  <c r="BZ96" i="1"/>
  <c r="BX96" i="1"/>
  <c r="BV96" i="1"/>
  <c r="BT96" i="1"/>
  <c r="BR96" i="1"/>
  <c r="BP96" i="1"/>
  <c r="BN96" i="1"/>
  <c r="BL96" i="1"/>
  <c r="BJ96" i="1"/>
  <c r="BH96" i="1"/>
  <c r="BF96" i="1"/>
  <c r="BD96" i="1"/>
  <c r="AL96" i="1"/>
  <c r="AJ96" i="1"/>
  <c r="AH96" i="1"/>
  <c r="V96" i="1"/>
  <c r="DE95" i="1"/>
  <c r="CT95" i="1"/>
  <c r="CR95" i="1"/>
  <c r="CP95" i="1"/>
  <c r="CN95" i="1"/>
  <c r="CL95" i="1"/>
  <c r="CJ95" i="1"/>
  <c r="CH95" i="1"/>
  <c r="CF95" i="1"/>
  <c r="CD95" i="1"/>
  <c r="CB95" i="1"/>
  <c r="BZ95" i="1"/>
  <c r="BX95" i="1"/>
  <c r="BV95" i="1"/>
  <c r="BT95" i="1"/>
  <c r="BR95" i="1"/>
  <c r="BP95" i="1"/>
  <c r="BN95" i="1"/>
  <c r="BL95" i="1"/>
  <c r="BJ95" i="1"/>
  <c r="BH95" i="1"/>
  <c r="BF95" i="1"/>
  <c r="BD95" i="1"/>
  <c r="AL95" i="1"/>
  <c r="AJ95" i="1"/>
  <c r="AH95" i="1"/>
  <c r="V95" i="1"/>
  <c r="DE94" i="1"/>
  <c r="CR94" i="1"/>
  <c r="CP94" i="1"/>
  <c r="CN94" i="1"/>
  <c r="CL94" i="1"/>
  <c r="CJ94" i="1"/>
  <c r="CH94" i="1"/>
  <c r="CF94" i="1"/>
  <c r="CD94" i="1"/>
  <c r="CB94" i="1"/>
  <c r="BZ94" i="1"/>
  <c r="BX94" i="1"/>
  <c r="BV94" i="1"/>
  <c r="BT94" i="1"/>
  <c r="BR94" i="1"/>
  <c r="BP94" i="1"/>
  <c r="BN94" i="1"/>
  <c r="BL94" i="1"/>
  <c r="BJ94" i="1"/>
  <c r="BH94" i="1"/>
  <c r="BF94" i="1"/>
  <c r="BD94" i="1"/>
  <c r="AL94" i="1"/>
  <c r="AJ94" i="1"/>
  <c r="V94" i="1"/>
  <c r="DE93" i="1"/>
  <c r="CR93" i="1"/>
  <c r="CP93" i="1"/>
  <c r="CN93" i="1"/>
  <c r="CL93" i="1"/>
  <c r="CJ93" i="1"/>
  <c r="CH93" i="1"/>
  <c r="CF93" i="1"/>
  <c r="CD93" i="1"/>
  <c r="CB93" i="1"/>
  <c r="BZ93" i="1"/>
  <c r="BX93" i="1"/>
  <c r="BV93" i="1"/>
  <c r="BT93" i="1"/>
  <c r="BR93" i="1"/>
  <c r="BP93" i="1"/>
  <c r="BN93" i="1"/>
  <c r="BL93" i="1"/>
  <c r="BJ93" i="1"/>
  <c r="BH93" i="1"/>
  <c r="BF93" i="1"/>
  <c r="BD93" i="1"/>
  <c r="AL93" i="1"/>
  <c r="AJ93" i="1"/>
  <c r="V93" i="1"/>
  <c r="DE92" i="1"/>
  <c r="CR92" i="1"/>
  <c r="CP92" i="1"/>
  <c r="CN92" i="1"/>
  <c r="CL92" i="1"/>
  <c r="CJ92" i="1"/>
  <c r="CH92" i="1"/>
  <c r="CF92" i="1"/>
  <c r="CD92" i="1"/>
  <c r="CB92" i="1"/>
  <c r="BZ92" i="1"/>
  <c r="BX92" i="1"/>
  <c r="BV92" i="1"/>
  <c r="BT92" i="1"/>
  <c r="BR92" i="1"/>
  <c r="BP92" i="1"/>
  <c r="BN92" i="1"/>
  <c r="BL92" i="1"/>
  <c r="BJ92" i="1"/>
  <c r="BH92" i="1"/>
  <c r="BF92" i="1"/>
  <c r="BD92" i="1"/>
  <c r="AL92" i="1"/>
  <c r="AJ92" i="1"/>
  <c r="V92" i="1"/>
  <c r="DE91" i="1"/>
  <c r="CR91" i="1"/>
  <c r="CP91" i="1"/>
  <c r="CN91" i="1"/>
  <c r="CL91" i="1"/>
  <c r="CJ91" i="1"/>
  <c r="CH91" i="1"/>
  <c r="CF91" i="1"/>
  <c r="CD91" i="1"/>
  <c r="CB91" i="1"/>
  <c r="BZ91" i="1"/>
  <c r="BX91" i="1"/>
  <c r="BV91" i="1"/>
  <c r="BT91" i="1"/>
  <c r="BR91" i="1"/>
  <c r="BP91" i="1"/>
  <c r="BN91" i="1"/>
  <c r="BL91" i="1"/>
  <c r="BJ91" i="1"/>
  <c r="BH91" i="1"/>
  <c r="BF91" i="1"/>
  <c r="BD91" i="1"/>
  <c r="AL91" i="1"/>
  <c r="AJ91" i="1"/>
  <c r="V91" i="1"/>
  <c r="DE90" i="1"/>
  <c r="CR90" i="1"/>
  <c r="CP90" i="1"/>
  <c r="CN90" i="1"/>
  <c r="CL90" i="1"/>
  <c r="CJ90" i="1"/>
  <c r="CH90" i="1"/>
  <c r="CF90" i="1"/>
  <c r="CD90" i="1"/>
  <c r="CB90" i="1"/>
  <c r="BZ90" i="1"/>
  <c r="BX90" i="1"/>
  <c r="BV90" i="1"/>
  <c r="BT90" i="1"/>
  <c r="BR90" i="1"/>
  <c r="BP90" i="1"/>
  <c r="BN90" i="1"/>
  <c r="BL90" i="1"/>
  <c r="BJ90" i="1"/>
  <c r="BH90" i="1"/>
  <c r="BF90" i="1"/>
  <c r="BD90" i="1"/>
  <c r="AL90" i="1"/>
  <c r="AJ90" i="1"/>
  <c r="V90" i="1"/>
  <c r="DE89" i="1"/>
  <c r="CT89" i="1"/>
  <c r="CR89" i="1"/>
  <c r="CP89" i="1"/>
  <c r="CN89" i="1"/>
  <c r="CL89" i="1"/>
  <c r="CJ89" i="1"/>
  <c r="CH89" i="1"/>
  <c r="CF89" i="1"/>
  <c r="CD89" i="1"/>
  <c r="CB89" i="1"/>
  <c r="BZ89" i="1"/>
  <c r="BX89" i="1"/>
  <c r="BV89" i="1"/>
  <c r="BT89" i="1"/>
  <c r="BR89" i="1"/>
  <c r="BP89" i="1"/>
  <c r="BN89" i="1"/>
  <c r="BL89" i="1"/>
  <c r="BJ89" i="1"/>
  <c r="BH89" i="1"/>
  <c r="BF89" i="1"/>
  <c r="BD89" i="1"/>
  <c r="BB89" i="1"/>
  <c r="AZ89" i="1"/>
  <c r="AX89" i="1"/>
  <c r="AV89" i="1"/>
  <c r="AT89" i="1"/>
  <c r="AR89" i="1"/>
  <c r="AP89" i="1"/>
  <c r="AN89" i="1"/>
  <c r="AL89" i="1"/>
  <c r="AJ89" i="1"/>
  <c r="V89" i="1"/>
  <c r="T89" i="1"/>
  <c r="P89" i="1"/>
  <c r="DE88" i="1"/>
  <c r="CT88" i="1"/>
  <c r="CR88" i="1"/>
  <c r="CP88" i="1"/>
  <c r="CN88" i="1"/>
  <c r="CL88" i="1"/>
  <c r="CJ88" i="1"/>
  <c r="CH88" i="1"/>
  <c r="CF88" i="1"/>
  <c r="CD88" i="1"/>
  <c r="CB88" i="1"/>
  <c r="BZ88" i="1"/>
  <c r="BX88" i="1"/>
  <c r="BV88" i="1"/>
  <c r="BT88" i="1"/>
  <c r="BR88" i="1"/>
  <c r="BP88" i="1"/>
  <c r="BN88" i="1"/>
  <c r="BL88" i="1"/>
  <c r="BJ88" i="1"/>
  <c r="BH88" i="1"/>
  <c r="BF88" i="1"/>
  <c r="BD88" i="1"/>
  <c r="BB88" i="1"/>
  <c r="AZ88" i="1"/>
  <c r="AX88" i="1"/>
  <c r="AV88" i="1"/>
  <c r="AT88" i="1"/>
  <c r="AR88" i="1"/>
  <c r="AP88" i="1"/>
  <c r="AN88" i="1"/>
  <c r="AL88" i="1"/>
  <c r="AJ88" i="1"/>
  <c r="V88" i="1"/>
  <c r="T88" i="1"/>
  <c r="P88" i="1"/>
  <c r="DE87" i="1"/>
  <c r="CT87" i="1"/>
  <c r="CR87" i="1"/>
  <c r="CP87" i="1"/>
  <c r="CN87" i="1"/>
  <c r="CL87" i="1"/>
  <c r="CJ87" i="1"/>
  <c r="CH87" i="1"/>
  <c r="CF87" i="1"/>
  <c r="CD87" i="1"/>
  <c r="CB87" i="1"/>
  <c r="BZ87" i="1"/>
  <c r="BX87" i="1"/>
  <c r="BV87" i="1"/>
  <c r="BT87" i="1"/>
  <c r="BR87" i="1"/>
  <c r="BP87" i="1"/>
  <c r="BN87" i="1"/>
  <c r="BL87" i="1"/>
  <c r="BJ87" i="1"/>
  <c r="BH87" i="1"/>
  <c r="BF87" i="1"/>
  <c r="BD87" i="1"/>
  <c r="BB87" i="1"/>
  <c r="AZ87" i="1"/>
  <c r="AX87" i="1"/>
  <c r="AV87" i="1"/>
  <c r="AT87" i="1"/>
  <c r="AR87" i="1"/>
  <c r="AP87" i="1"/>
  <c r="AN87" i="1"/>
  <c r="AL87" i="1"/>
  <c r="AJ87" i="1"/>
  <c r="V87" i="1"/>
  <c r="T87" i="1"/>
  <c r="P87" i="1"/>
  <c r="DE86" i="1"/>
  <c r="CR86" i="1"/>
  <c r="CP86" i="1"/>
  <c r="CN86" i="1"/>
  <c r="CL86" i="1"/>
  <c r="CJ86" i="1"/>
  <c r="CH86" i="1"/>
  <c r="CF86" i="1"/>
  <c r="CD86" i="1"/>
  <c r="CB86" i="1"/>
  <c r="BZ86" i="1"/>
  <c r="BX86" i="1"/>
  <c r="BV86" i="1"/>
  <c r="BT86" i="1"/>
  <c r="BR86" i="1"/>
  <c r="BP86" i="1"/>
  <c r="BN86" i="1"/>
  <c r="BL86" i="1"/>
  <c r="BJ86" i="1"/>
  <c r="BH86" i="1"/>
  <c r="BF86" i="1"/>
  <c r="BD86" i="1"/>
  <c r="AP86" i="1"/>
  <c r="AL86" i="1"/>
  <c r="AJ86" i="1"/>
  <c r="V86" i="1"/>
  <c r="P86" i="1"/>
  <c r="DE85" i="1"/>
  <c r="CR85" i="1"/>
  <c r="CP85" i="1"/>
  <c r="CN85" i="1"/>
  <c r="CL85" i="1"/>
  <c r="CJ85" i="1"/>
  <c r="CH85" i="1"/>
  <c r="CF85" i="1"/>
  <c r="CD85" i="1"/>
  <c r="CB85" i="1"/>
  <c r="BZ85" i="1"/>
  <c r="BX85" i="1"/>
  <c r="BV85" i="1"/>
  <c r="BT85" i="1"/>
  <c r="BR85" i="1"/>
  <c r="BP85" i="1"/>
  <c r="BN85" i="1"/>
  <c r="BL85" i="1"/>
  <c r="BJ85" i="1"/>
  <c r="BH85" i="1"/>
  <c r="BF85" i="1"/>
  <c r="BD85" i="1"/>
  <c r="AP85" i="1"/>
  <c r="AL85" i="1"/>
  <c r="AJ85" i="1"/>
  <c r="V85" i="1"/>
  <c r="P85" i="1"/>
  <c r="DE84" i="1"/>
  <c r="CR84" i="1"/>
  <c r="CP84" i="1"/>
  <c r="CN84" i="1"/>
  <c r="CL84" i="1"/>
  <c r="CJ84" i="1"/>
  <c r="CH84" i="1"/>
  <c r="CF84" i="1"/>
  <c r="CD84" i="1"/>
  <c r="CB84" i="1"/>
  <c r="BZ84" i="1"/>
  <c r="BX84" i="1"/>
  <c r="BV84" i="1"/>
  <c r="BT84" i="1"/>
  <c r="BR84" i="1"/>
  <c r="BP84" i="1"/>
  <c r="BN84" i="1"/>
  <c r="BL84" i="1"/>
  <c r="BJ84" i="1"/>
  <c r="BH84" i="1"/>
  <c r="BF84" i="1"/>
  <c r="BD84" i="1"/>
  <c r="AP84" i="1"/>
  <c r="AL84" i="1"/>
  <c r="AJ84" i="1"/>
  <c r="V84" i="1"/>
  <c r="P84" i="1"/>
  <c r="DE83" i="1"/>
  <c r="CT83" i="1"/>
  <c r="CR83" i="1"/>
  <c r="CP83" i="1"/>
  <c r="CN83" i="1"/>
  <c r="CL83" i="1"/>
  <c r="CJ83" i="1"/>
  <c r="CH83" i="1"/>
  <c r="CF83" i="1"/>
  <c r="CD83" i="1"/>
  <c r="CB83" i="1"/>
  <c r="BZ83" i="1"/>
  <c r="BX83" i="1"/>
  <c r="BV83" i="1"/>
  <c r="BT83" i="1"/>
  <c r="BR83" i="1"/>
  <c r="BP83" i="1"/>
  <c r="BN83" i="1"/>
  <c r="BL83" i="1"/>
  <c r="BJ83" i="1"/>
  <c r="BH83" i="1"/>
  <c r="BF83" i="1"/>
  <c r="BD83" i="1"/>
  <c r="BB83" i="1"/>
  <c r="AZ83" i="1"/>
  <c r="AX83" i="1"/>
  <c r="AV83" i="1"/>
  <c r="AT83" i="1"/>
  <c r="AR83" i="1"/>
  <c r="AP83" i="1"/>
  <c r="AN83" i="1"/>
  <c r="AL83" i="1"/>
  <c r="AJ83" i="1"/>
  <c r="V83" i="1"/>
  <c r="T83" i="1"/>
  <c r="R83" i="1"/>
  <c r="P83" i="1"/>
  <c r="DE82" i="1"/>
  <c r="CT82" i="1"/>
  <c r="CR82" i="1"/>
  <c r="CP82" i="1"/>
  <c r="CN82" i="1"/>
  <c r="CL82" i="1"/>
  <c r="CJ82" i="1"/>
  <c r="CH82" i="1"/>
  <c r="CF82" i="1"/>
  <c r="CD82" i="1"/>
  <c r="CB82" i="1"/>
  <c r="BZ82" i="1"/>
  <c r="BX82" i="1"/>
  <c r="BV82" i="1"/>
  <c r="BT82" i="1"/>
  <c r="BR82" i="1"/>
  <c r="BP82" i="1"/>
  <c r="BN82" i="1"/>
  <c r="BL82" i="1"/>
  <c r="BJ82" i="1"/>
  <c r="BH82" i="1"/>
  <c r="BF82" i="1"/>
  <c r="BD82" i="1"/>
  <c r="BB82" i="1"/>
  <c r="AZ82" i="1"/>
  <c r="AX82" i="1"/>
  <c r="AV82" i="1"/>
  <c r="AT82" i="1"/>
  <c r="AR82" i="1"/>
  <c r="AP82" i="1"/>
  <c r="AN82" i="1"/>
  <c r="AL82" i="1"/>
  <c r="AJ82" i="1"/>
  <c r="AF82" i="1"/>
  <c r="V82" i="1"/>
  <c r="T82" i="1"/>
  <c r="R82" i="1"/>
  <c r="P82" i="1"/>
  <c r="DD81" i="1"/>
  <c r="DC81" i="1"/>
  <c r="DB81" i="1"/>
  <c r="DA81" i="1"/>
  <c r="CZ81" i="1"/>
  <c r="CY81" i="1"/>
  <c r="CX81" i="1"/>
  <c r="CW81" i="1"/>
  <c r="CU81" i="1"/>
  <c r="CS81" i="1"/>
  <c r="CQ81" i="1"/>
  <c r="CO81" i="1"/>
  <c r="CM81" i="1"/>
  <c r="CK81" i="1"/>
  <c r="CI81" i="1"/>
  <c r="CG81" i="1"/>
  <c r="CE81" i="1"/>
  <c r="CC81" i="1"/>
  <c r="CA81" i="1"/>
  <c r="BY81" i="1"/>
  <c r="BW81" i="1"/>
  <c r="BU81" i="1"/>
  <c r="BS81" i="1"/>
  <c r="BQ81" i="1"/>
  <c r="BO81" i="1"/>
  <c r="BM81" i="1"/>
  <c r="BK81" i="1"/>
  <c r="BI81" i="1"/>
  <c r="BG81" i="1"/>
  <c r="BE81" i="1"/>
  <c r="BC81" i="1"/>
  <c r="BA81" i="1"/>
  <c r="AY81" i="1"/>
  <c r="AW81" i="1"/>
  <c r="AU81" i="1"/>
  <c r="AS81" i="1"/>
  <c r="AQ81" i="1"/>
  <c r="AO81" i="1"/>
  <c r="AM81" i="1"/>
  <c r="AK81" i="1"/>
  <c r="AI81" i="1"/>
  <c r="AG81" i="1"/>
  <c r="AE81" i="1"/>
  <c r="AC81" i="1"/>
  <c r="AB81" i="1"/>
  <c r="AA81" i="1"/>
  <c r="Y81" i="1"/>
  <c r="W81" i="1"/>
  <c r="U81" i="1"/>
  <c r="S81" i="1"/>
  <c r="Q81" i="1"/>
  <c r="O81" i="1"/>
  <c r="DE80" i="1"/>
  <c r="CT80" i="1"/>
  <c r="CR80" i="1"/>
  <c r="CP80" i="1"/>
  <c r="CN80" i="1"/>
  <c r="CL80" i="1"/>
  <c r="CJ80" i="1"/>
  <c r="CH80" i="1"/>
  <c r="CF80" i="1"/>
  <c r="CD80" i="1"/>
  <c r="CB80" i="1"/>
  <c r="BZ80" i="1"/>
  <c r="BX80" i="1"/>
  <c r="BV80" i="1"/>
  <c r="BT80" i="1"/>
  <c r="BR80" i="1"/>
  <c r="BP80" i="1"/>
  <c r="BN80" i="1"/>
  <c r="BL80" i="1"/>
  <c r="BJ80" i="1"/>
  <c r="BH80" i="1"/>
  <c r="BF80" i="1"/>
  <c r="BD80" i="1"/>
  <c r="BB80" i="1"/>
  <c r="AZ80" i="1"/>
  <c r="AX80" i="1"/>
  <c r="AV80" i="1"/>
  <c r="AT80" i="1"/>
  <c r="AR80" i="1"/>
  <c r="AP80" i="1"/>
  <c r="AN80" i="1"/>
  <c r="AL80" i="1"/>
  <c r="AJ80" i="1"/>
  <c r="AH80" i="1"/>
  <c r="AD80" i="1"/>
  <c r="V80" i="1"/>
  <c r="T80" i="1"/>
  <c r="R80" i="1"/>
  <c r="P80" i="1"/>
  <c r="DE79" i="1"/>
  <c r="CT79" i="1"/>
  <c r="CR79" i="1"/>
  <c r="CP79" i="1"/>
  <c r="CN79" i="1"/>
  <c r="CL79" i="1"/>
  <c r="CJ79" i="1"/>
  <c r="CH79" i="1"/>
  <c r="CF79" i="1"/>
  <c r="CD79" i="1"/>
  <c r="CB79" i="1"/>
  <c r="BZ79" i="1"/>
  <c r="BX79" i="1"/>
  <c r="BV79" i="1"/>
  <c r="BT79" i="1"/>
  <c r="BR79" i="1"/>
  <c r="BP79" i="1"/>
  <c r="BN79" i="1"/>
  <c r="BL79" i="1"/>
  <c r="BJ79" i="1"/>
  <c r="BH79" i="1"/>
  <c r="BF79" i="1"/>
  <c r="BD79" i="1"/>
  <c r="BB79" i="1"/>
  <c r="AZ79" i="1"/>
  <c r="AX79" i="1"/>
  <c r="AV79" i="1"/>
  <c r="AT79" i="1"/>
  <c r="AR79" i="1"/>
  <c r="AP79" i="1"/>
  <c r="AN79" i="1"/>
  <c r="AL79" i="1"/>
  <c r="AJ79" i="1"/>
  <c r="AH79" i="1"/>
  <c r="AD79" i="1"/>
  <c r="V79" i="1"/>
  <c r="T79" i="1"/>
  <c r="R79" i="1"/>
  <c r="P79" i="1"/>
  <c r="DE78" i="1"/>
  <c r="DB78" i="1"/>
  <c r="CT78" i="1"/>
  <c r="CR78" i="1"/>
  <c r="CP78" i="1"/>
  <c r="CN78" i="1"/>
  <c r="CL78" i="1"/>
  <c r="CJ78" i="1"/>
  <c r="CH78" i="1"/>
  <c r="CF78" i="1"/>
  <c r="CD78" i="1"/>
  <c r="CB78" i="1"/>
  <c r="BZ78" i="1"/>
  <c r="BX78" i="1"/>
  <c r="BV78" i="1"/>
  <c r="BT78" i="1"/>
  <c r="BR78" i="1"/>
  <c r="BP78" i="1"/>
  <c r="BN78" i="1"/>
  <c r="BL78" i="1"/>
  <c r="BJ78" i="1"/>
  <c r="BH78" i="1"/>
  <c r="BF78" i="1"/>
  <c r="BD78" i="1"/>
  <c r="BB78" i="1"/>
  <c r="AZ78" i="1"/>
  <c r="AX78" i="1"/>
  <c r="AV78" i="1"/>
  <c r="AT78" i="1"/>
  <c r="AR78" i="1"/>
  <c r="AP78" i="1"/>
  <c r="AN78" i="1"/>
  <c r="AL78" i="1"/>
  <c r="AJ78" i="1"/>
  <c r="AH78" i="1"/>
  <c r="AD78" i="1"/>
  <c r="V78" i="1"/>
  <c r="T78" i="1"/>
  <c r="R78" i="1"/>
  <c r="P78" i="1"/>
  <c r="DE77" i="1"/>
  <c r="DB77" i="1"/>
  <c r="CT77" i="1"/>
  <c r="CR77" i="1"/>
  <c r="CP77" i="1"/>
  <c r="CN77" i="1"/>
  <c r="CL77" i="1"/>
  <c r="CJ77" i="1"/>
  <c r="CH77" i="1"/>
  <c r="CF77" i="1"/>
  <c r="CD77" i="1"/>
  <c r="CB77" i="1"/>
  <c r="BZ77" i="1"/>
  <c r="BX77" i="1"/>
  <c r="BV77" i="1"/>
  <c r="BT77" i="1"/>
  <c r="BR77" i="1"/>
  <c r="BP77" i="1"/>
  <c r="BN77" i="1"/>
  <c r="BL77" i="1"/>
  <c r="BJ77" i="1"/>
  <c r="BH77" i="1"/>
  <c r="BF77" i="1"/>
  <c r="BD77" i="1"/>
  <c r="BB77" i="1"/>
  <c r="AZ77" i="1"/>
  <c r="AX77" i="1"/>
  <c r="AV77" i="1"/>
  <c r="AT77" i="1"/>
  <c r="AR77" i="1"/>
  <c r="AP77" i="1"/>
  <c r="AN77" i="1"/>
  <c r="AL77" i="1"/>
  <c r="AJ77" i="1"/>
  <c r="AH77" i="1"/>
  <c r="AD77" i="1"/>
  <c r="V77" i="1"/>
  <c r="T77" i="1"/>
  <c r="R77" i="1"/>
  <c r="P77" i="1"/>
  <c r="DD76" i="1"/>
  <c r="DC76" i="1"/>
  <c r="DA76" i="1"/>
  <c r="CZ76" i="1"/>
  <c r="CY76" i="1"/>
  <c r="CX76" i="1"/>
  <c r="CW76" i="1"/>
  <c r="CV76" i="1"/>
  <c r="CU76" i="1"/>
  <c r="CS76" i="1"/>
  <c r="CQ76" i="1"/>
  <c r="CO76" i="1"/>
  <c r="CM76" i="1"/>
  <c r="CK76" i="1"/>
  <c r="CI76" i="1"/>
  <c r="CG76" i="1"/>
  <c r="CE76" i="1"/>
  <c r="CC76" i="1"/>
  <c r="CA76" i="1"/>
  <c r="BY76" i="1"/>
  <c r="BW76" i="1"/>
  <c r="BU76" i="1"/>
  <c r="BS76" i="1"/>
  <c r="BQ76" i="1"/>
  <c r="BO76" i="1"/>
  <c r="BM76" i="1"/>
  <c r="BK76" i="1"/>
  <c r="BI76" i="1"/>
  <c r="BG76" i="1"/>
  <c r="BE76" i="1"/>
  <c r="BC76" i="1"/>
  <c r="BA76" i="1"/>
  <c r="AY76" i="1"/>
  <c r="AW76" i="1"/>
  <c r="AU76" i="1"/>
  <c r="AS76" i="1"/>
  <c r="AQ76" i="1"/>
  <c r="AO76" i="1"/>
  <c r="AM76" i="1"/>
  <c r="AK76" i="1"/>
  <c r="AI76" i="1"/>
  <c r="AG76" i="1"/>
  <c r="AF76" i="1"/>
  <c r="AE76" i="1"/>
  <c r="AC76" i="1"/>
  <c r="AB76" i="1"/>
  <c r="AA76" i="1"/>
  <c r="Z76" i="1"/>
  <c r="Y76" i="1"/>
  <c r="X76" i="1"/>
  <c r="W76" i="1"/>
  <c r="U76" i="1"/>
  <c r="S76" i="1"/>
  <c r="Q76" i="1"/>
  <c r="O76" i="1"/>
  <c r="DE75" i="1"/>
  <c r="CT75" i="1"/>
  <c r="CT74" i="1" s="1"/>
  <c r="CR75" i="1"/>
  <c r="CR74" i="1" s="1"/>
  <c r="CP75" i="1"/>
  <c r="CP74" i="1" s="1"/>
  <c r="CN75" i="1"/>
  <c r="CN74" i="1" s="1"/>
  <c r="CL75" i="1"/>
  <c r="CL74" i="1" s="1"/>
  <c r="CJ75" i="1"/>
  <c r="CJ74" i="1" s="1"/>
  <c r="CH75" i="1"/>
  <c r="CH74" i="1" s="1"/>
  <c r="CF75" i="1"/>
  <c r="CF74" i="1" s="1"/>
  <c r="CD75" i="1"/>
  <c r="CD74" i="1" s="1"/>
  <c r="CB75" i="1"/>
  <c r="CB74" i="1" s="1"/>
  <c r="BZ75" i="1"/>
  <c r="BZ74" i="1" s="1"/>
  <c r="BX75" i="1"/>
  <c r="BX74" i="1" s="1"/>
  <c r="BV75" i="1"/>
  <c r="BV74" i="1" s="1"/>
  <c r="BT75" i="1"/>
  <c r="BT74" i="1" s="1"/>
  <c r="BR75" i="1"/>
  <c r="BR74" i="1" s="1"/>
  <c r="BP75" i="1"/>
  <c r="BP74" i="1" s="1"/>
  <c r="BN75" i="1"/>
  <c r="BN74" i="1" s="1"/>
  <c r="BL75" i="1"/>
  <c r="BL74" i="1" s="1"/>
  <c r="BJ75" i="1"/>
  <c r="BJ74" i="1" s="1"/>
  <c r="BH75" i="1"/>
  <c r="BH74" i="1" s="1"/>
  <c r="BF75" i="1"/>
  <c r="BF74" i="1" s="1"/>
  <c r="BD75" i="1"/>
  <c r="BD74" i="1" s="1"/>
  <c r="BB75" i="1"/>
  <c r="BB74" i="1" s="1"/>
  <c r="AZ75" i="1"/>
  <c r="AZ74" i="1" s="1"/>
  <c r="AX75" i="1"/>
  <c r="AX74" i="1" s="1"/>
  <c r="AV75" i="1"/>
  <c r="AV74" i="1" s="1"/>
  <c r="AT75" i="1"/>
  <c r="AT74" i="1" s="1"/>
  <c r="AR75" i="1"/>
  <c r="AR74" i="1" s="1"/>
  <c r="AP75" i="1"/>
  <c r="AP74" i="1" s="1"/>
  <c r="AN75" i="1"/>
  <c r="AN74" i="1" s="1"/>
  <c r="AL75" i="1"/>
  <c r="AL74" i="1" s="1"/>
  <c r="AJ75" i="1"/>
  <c r="AJ74" i="1" s="1"/>
  <c r="V75" i="1"/>
  <c r="V74" i="1" s="1"/>
  <c r="T75" i="1"/>
  <c r="T74" i="1" s="1"/>
  <c r="R75" i="1"/>
  <c r="R74" i="1" s="1"/>
  <c r="P75" i="1"/>
  <c r="P74" i="1" s="1"/>
  <c r="DD74" i="1"/>
  <c r="DC74" i="1"/>
  <c r="DB74" i="1"/>
  <c r="DA74" i="1"/>
  <c r="CZ74" i="1"/>
  <c r="CY74" i="1"/>
  <c r="CX74" i="1"/>
  <c r="CW74" i="1"/>
  <c r="CV74" i="1"/>
  <c r="CU74" i="1"/>
  <c r="CS74" i="1"/>
  <c r="CQ74" i="1"/>
  <c r="CO74" i="1"/>
  <c r="CM74" i="1"/>
  <c r="CK74" i="1"/>
  <c r="CI74" i="1"/>
  <c r="CG74" i="1"/>
  <c r="CE74" i="1"/>
  <c r="CC74" i="1"/>
  <c r="CA74" i="1"/>
  <c r="BY74" i="1"/>
  <c r="BW74" i="1"/>
  <c r="BU74" i="1"/>
  <c r="BS74" i="1"/>
  <c r="BQ74" i="1"/>
  <c r="BO74" i="1"/>
  <c r="BM74" i="1"/>
  <c r="BK74" i="1"/>
  <c r="BI74" i="1"/>
  <c r="BG74" i="1"/>
  <c r="BE74" i="1"/>
  <c r="BC74" i="1"/>
  <c r="BA74" i="1"/>
  <c r="AY74" i="1"/>
  <c r="AW74" i="1"/>
  <c r="AU74" i="1"/>
  <c r="AS74" i="1"/>
  <c r="AQ74" i="1"/>
  <c r="AO74" i="1"/>
  <c r="AM74" i="1"/>
  <c r="AK74" i="1"/>
  <c r="AI74" i="1"/>
  <c r="AH74" i="1"/>
  <c r="AG74" i="1"/>
  <c r="AF74" i="1"/>
  <c r="AE74" i="1"/>
  <c r="AD74" i="1"/>
  <c r="AC74" i="1"/>
  <c r="AB74" i="1"/>
  <c r="AA74" i="1"/>
  <c r="Z74" i="1"/>
  <c r="Y74" i="1"/>
  <c r="X74" i="1"/>
  <c r="W74" i="1"/>
  <c r="U74" i="1"/>
  <c r="S74" i="1"/>
  <c r="Q74" i="1"/>
  <c r="O74" i="1"/>
  <c r="DE73" i="1"/>
  <c r="CT73" i="1"/>
  <c r="CR73" i="1"/>
  <c r="CP73" i="1"/>
  <c r="CN73" i="1"/>
  <c r="CL73" i="1"/>
  <c r="CJ73" i="1"/>
  <c r="CH73" i="1"/>
  <c r="CF73" i="1"/>
  <c r="CD73" i="1"/>
  <c r="CB73" i="1"/>
  <c r="BZ73" i="1"/>
  <c r="BX73" i="1"/>
  <c r="BV73" i="1"/>
  <c r="BT73" i="1"/>
  <c r="BR73" i="1"/>
  <c r="BP73" i="1"/>
  <c r="BN73" i="1"/>
  <c r="BL73" i="1"/>
  <c r="BJ73" i="1"/>
  <c r="BH73" i="1"/>
  <c r="BH71" i="1" s="1"/>
  <c r="BF73" i="1"/>
  <c r="BD73" i="1"/>
  <c r="BB73" i="1"/>
  <c r="AZ73" i="1"/>
  <c r="AX73" i="1"/>
  <c r="AV73" i="1"/>
  <c r="AT73" i="1"/>
  <c r="AR73" i="1"/>
  <c r="AP73" i="1"/>
  <c r="AN73" i="1"/>
  <c r="AL73" i="1"/>
  <c r="AJ73" i="1"/>
  <c r="V73" i="1"/>
  <c r="T73" i="1"/>
  <c r="R73" i="1"/>
  <c r="P73" i="1"/>
  <c r="DE72" i="1"/>
  <c r="CT72" i="1"/>
  <c r="CR72" i="1"/>
  <c r="CP72" i="1"/>
  <c r="CN72" i="1"/>
  <c r="CL72" i="1"/>
  <c r="CJ72" i="1"/>
  <c r="CH72" i="1"/>
  <c r="CF72" i="1"/>
  <c r="CD72" i="1"/>
  <c r="CB72" i="1"/>
  <c r="BZ72" i="1"/>
  <c r="BX72" i="1"/>
  <c r="BV72" i="1"/>
  <c r="BT72" i="1"/>
  <c r="BR72" i="1"/>
  <c r="BP72" i="1"/>
  <c r="BN72" i="1"/>
  <c r="BL72" i="1"/>
  <c r="BJ72" i="1"/>
  <c r="BH72" i="1"/>
  <c r="BF72" i="1"/>
  <c r="BD72" i="1"/>
  <c r="BB72" i="1"/>
  <c r="AZ72" i="1"/>
  <c r="AX72" i="1"/>
  <c r="AV72" i="1"/>
  <c r="AT72" i="1"/>
  <c r="AR72" i="1"/>
  <c r="AP72" i="1"/>
  <c r="AN72" i="1"/>
  <c r="AL72" i="1"/>
  <c r="AJ72" i="1"/>
  <c r="AH72" i="1"/>
  <c r="AH71" i="1" s="1"/>
  <c r="AD72" i="1"/>
  <c r="AD71" i="1" s="1"/>
  <c r="V72" i="1"/>
  <c r="T72" i="1"/>
  <c r="R72" i="1"/>
  <c r="P72" i="1"/>
  <c r="DD71" i="1"/>
  <c r="DC71" i="1"/>
  <c r="DB71" i="1"/>
  <c r="DA71" i="1"/>
  <c r="CZ71" i="1"/>
  <c r="CY71" i="1"/>
  <c r="CX71" i="1"/>
  <c r="CW71" i="1"/>
  <c r="CV71" i="1"/>
  <c r="CU71" i="1"/>
  <c r="CS71" i="1"/>
  <c r="CQ71" i="1"/>
  <c r="CO71" i="1"/>
  <c r="CM71" i="1"/>
  <c r="CK71" i="1"/>
  <c r="CI71" i="1"/>
  <c r="CG71" i="1"/>
  <c r="CE71" i="1"/>
  <c r="CC71" i="1"/>
  <c r="CA71" i="1"/>
  <c r="BY71" i="1"/>
  <c r="BW71" i="1"/>
  <c r="BU71" i="1"/>
  <c r="BS71" i="1"/>
  <c r="BQ71" i="1"/>
  <c r="BO71" i="1"/>
  <c r="BM71" i="1"/>
  <c r="BK71" i="1"/>
  <c r="BI71" i="1"/>
  <c r="BG71" i="1"/>
  <c r="BE71" i="1"/>
  <c r="BC71" i="1"/>
  <c r="BA71" i="1"/>
  <c r="AY71" i="1"/>
  <c r="AW71" i="1"/>
  <c r="AU71" i="1"/>
  <c r="AS71" i="1"/>
  <c r="AQ71" i="1"/>
  <c r="AO71" i="1"/>
  <c r="AM71" i="1"/>
  <c r="AK71" i="1"/>
  <c r="AI71" i="1"/>
  <c r="AG71" i="1"/>
  <c r="AF71" i="1"/>
  <c r="AE71" i="1"/>
  <c r="AC71" i="1"/>
  <c r="AB71" i="1"/>
  <c r="AA71" i="1"/>
  <c r="Z71" i="1"/>
  <c r="Y71" i="1"/>
  <c r="X71" i="1"/>
  <c r="W71" i="1"/>
  <c r="U71" i="1"/>
  <c r="S71" i="1"/>
  <c r="Q71" i="1"/>
  <c r="O71" i="1"/>
  <c r="DE70" i="1"/>
  <c r="CR70" i="1"/>
  <c r="CP70" i="1"/>
  <c r="CN70" i="1"/>
  <c r="CL70" i="1"/>
  <c r="CJ70" i="1"/>
  <c r="CH70" i="1"/>
  <c r="CF70" i="1"/>
  <c r="CD70" i="1"/>
  <c r="CB70" i="1"/>
  <c r="BZ70" i="1"/>
  <c r="BX70" i="1"/>
  <c r="BV70" i="1"/>
  <c r="BT70" i="1"/>
  <c r="BR70" i="1"/>
  <c r="BP70" i="1"/>
  <c r="BN70" i="1"/>
  <c r="BL70" i="1"/>
  <c r="BJ70" i="1"/>
  <c r="BH70" i="1"/>
  <c r="BF70" i="1"/>
  <c r="BD70" i="1"/>
  <c r="AP70" i="1"/>
  <c r="AL70" i="1"/>
  <c r="AJ70" i="1"/>
  <c r="V70" i="1"/>
  <c r="T70" i="1"/>
  <c r="DE69" i="1"/>
  <c r="CT69" i="1"/>
  <c r="CR69" i="1"/>
  <c r="CP69" i="1"/>
  <c r="CN69" i="1"/>
  <c r="CL69" i="1"/>
  <c r="CJ69" i="1"/>
  <c r="CH69" i="1"/>
  <c r="CF69" i="1"/>
  <c r="CD69" i="1"/>
  <c r="CB69" i="1"/>
  <c r="BZ69" i="1"/>
  <c r="BX69" i="1"/>
  <c r="BV69" i="1"/>
  <c r="BT69" i="1"/>
  <c r="BR69" i="1"/>
  <c r="BP69" i="1"/>
  <c r="BN69" i="1"/>
  <c r="BL69" i="1"/>
  <c r="BJ69" i="1"/>
  <c r="BH69" i="1"/>
  <c r="BF69" i="1"/>
  <c r="BD69" i="1"/>
  <c r="BB69" i="1"/>
  <c r="AZ69" i="1"/>
  <c r="AX69" i="1"/>
  <c r="AV69" i="1"/>
  <c r="AT69" i="1"/>
  <c r="AR69" i="1"/>
  <c r="AP69" i="1"/>
  <c r="AN69" i="1"/>
  <c r="AL69" i="1"/>
  <c r="AJ69" i="1"/>
  <c r="V69" i="1"/>
  <c r="T69" i="1"/>
  <c r="R69" i="1"/>
  <c r="P69" i="1"/>
  <c r="CT68" i="1"/>
  <c r="CR68" i="1"/>
  <c r="CP68" i="1"/>
  <c r="CN68" i="1"/>
  <c r="CL68" i="1"/>
  <c r="CJ68" i="1"/>
  <c r="CH68" i="1"/>
  <c r="CF68" i="1"/>
  <c r="CD68" i="1"/>
  <c r="CB68" i="1"/>
  <c r="BZ68" i="1"/>
  <c r="BX68" i="1"/>
  <c r="BV68" i="1"/>
  <c r="BT68" i="1"/>
  <c r="BR68" i="1"/>
  <c r="BP68" i="1"/>
  <c r="BN68" i="1"/>
  <c r="BK68" i="1"/>
  <c r="BK67" i="1" s="1"/>
  <c r="BJ68" i="1"/>
  <c r="BH68" i="1"/>
  <c r="BF68" i="1"/>
  <c r="BD68" i="1"/>
  <c r="BB68" i="1"/>
  <c r="AZ68" i="1"/>
  <c r="AX68" i="1"/>
  <c r="AV68" i="1"/>
  <c r="AT68" i="1"/>
  <c r="AR68" i="1"/>
  <c r="AP68" i="1"/>
  <c r="AN68" i="1"/>
  <c r="AL68" i="1"/>
  <c r="AJ68" i="1"/>
  <c r="AD68" i="1"/>
  <c r="AD67" i="1" s="1"/>
  <c r="V68" i="1"/>
  <c r="T68" i="1"/>
  <c r="R68" i="1"/>
  <c r="P68" i="1"/>
  <c r="DD67" i="1"/>
  <c r="DC67" i="1"/>
  <c r="DB67" i="1"/>
  <c r="DA67" i="1"/>
  <c r="CZ67" i="1"/>
  <c r="CY67" i="1"/>
  <c r="CX67" i="1"/>
  <c r="CW67" i="1"/>
  <c r="CV67" i="1"/>
  <c r="CU67" i="1"/>
  <c r="CS67" i="1"/>
  <c r="CQ67" i="1"/>
  <c r="CO67" i="1"/>
  <c r="CM67" i="1"/>
  <c r="CK67" i="1"/>
  <c r="CI67" i="1"/>
  <c r="CG67" i="1"/>
  <c r="CE67" i="1"/>
  <c r="CC67" i="1"/>
  <c r="CA67" i="1"/>
  <c r="BY67" i="1"/>
  <c r="BW67" i="1"/>
  <c r="BU67" i="1"/>
  <c r="BS67" i="1"/>
  <c r="BQ67" i="1"/>
  <c r="BO67" i="1"/>
  <c r="BM67" i="1"/>
  <c r="BI67" i="1"/>
  <c r="BG67" i="1"/>
  <c r="BE67" i="1"/>
  <c r="BC67" i="1"/>
  <c r="BA67" i="1"/>
  <c r="AY67" i="1"/>
  <c r="AW67" i="1"/>
  <c r="AU67" i="1"/>
  <c r="AS67" i="1"/>
  <c r="AQ67" i="1"/>
  <c r="AO67" i="1"/>
  <c r="AM67" i="1"/>
  <c r="AK67" i="1"/>
  <c r="AI67" i="1"/>
  <c r="AH67" i="1"/>
  <c r="AG67" i="1"/>
  <c r="AF67" i="1"/>
  <c r="AE67" i="1"/>
  <c r="AC67" i="1"/>
  <c r="AB67" i="1"/>
  <c r="AA67" i="1"/>
  <c r="Z67" i="1"/>
  <c r="Y67" i="1"/>
  <c r="X67" i="1"/>
  <c r="W67" i="1"/>
  <c r="U67" i="1"/>
  <c r="S67" i="1"/>
  <c r="Q67" i="1"/>
  <c r="O67" i="1"/>
  <c r="DE66" i="1"/>
  <c r="CX66" i="1"/>
  <c r="CX64" i="1" s="1"/>
  <c r="CT66" i="1"/>
  <c r="CR66" i="1"/>
  <c r="CP66" i="1"/>
  <c r="CN66" i="1"/>
  <c r="CL66" i="1"/>
  <c r="CJ66" i="1"/>
  <c r="CH66" i="1"/>
  <c r="CF66" i="1"/>
  <c r="CD66" i="1"/>
  <c r="CB66" i="1"/>
  <c r="BZ66" i="1"/>
  <c r="BX66" i="1"/>
  <c r="BV66" i="1"/>
  <c r="BT66" i="1"/>
  <c r="BR66" i="1"/>
  <c r="BP66" i="1"/>
  <c r="BN66" i="1"/>
  <c r="BL66" i="1"/>
  <c r="BJ66" i="1"/>
  <c r="BH66" i="1"/>
  <c r="BF66" i="1"/>
  <c r="BD66" i="1"/>
  <c r="BB66" i="1"/>
  <c r="AZ66" i="1"/>
  <c r="AX66" i="1"/>
  <c r="AV66" i="1"/>
  <c r="AT66" i="1"/>
  <c r="AR66" i="1"/>
  <c r="AP66" i="1"/>
  <c r="AN66" i="1"/>
  <c r="AL66" i="1"/>
  <c r="AJ66" i="1"/>
  <c r="AH66" i="1"/>
  <c r="V66" i="1"/>
  <c r="T66" i="1"/>
  <c r="R66" i="1"/>
  <c r="P66" i="1"/>
  <c r="DE65" i="1"/>
  <c r="CT65" i="1"/>
  <c r="CR65" i="1"/>
  <c r="CR64" i="1" s="1"/>
  <c r="CP65" i="1"/>
  <c r="CN65" i="1"/>
  <c r="CL65" i="1"/>
  <c r="CJ65" i="1"/>
  <c r="CH65" i="1"/>
  <c r="CF65" i="1"/>
  <c r="CD65" i="1"/>
  <c r="CD64" i="1" s="1"/>
  <c r="CB65" i="1"/>
  <c r="BZ65" i="1"/>
  <c r="BX65" i="1"/>
  <c r="BV65" i="1"/>
  <c r="BT65" i="1"/>
  <c r="BR65" i="1"/>
  <c r="BP65" i="1"/>
  <c r="BN65" i="1"/>
  <c r="BL65" i="1"/>
  <c r="BJ65" i="1"/>
  <c r="BH65" i="1"/>
  <c r="BF65" i="1"/>
  <c r="BD65" i="1"/>
  <c r="BB65" i="1"/>
  <c r="AZ65" i="1"/>
  <c r="AX65" i="1"/>
  <c r="AV65" i="1"/>
  <c r="AT65" i="1"/>
  <c r="AT64" i="1" s="1"/>
  <c r="AR65" i="1"/>
  <c r="AP65" i="1"/>
  <c r="AN65" i="1"/>
  <c r="AL65" i="1"/>
  <c r="AJ65" i="1"/>
  <c r="AH65" i="1"/>
  <c r="V65" i="1"/>
  <c r="T65" i="1"/>
  <c r="R65" i="1"/>
  <c r="P65" i="1"/>
  <c r="DD64" i="1"/>
  <c r="DC64" i="1"/>
  <c r="DB64" i="1"/>
  <c r="DA64" i="1"/>
  <c r="CZ64" i="1"/>
  <c r="CY64" i="1"/>
  <c r="CW64" i="1"/>
  <c r="CV64" i="1"/>
  <c r="CU64" i="1"/>
  <c r="CS64" i="1"/>
  <c r="CQ64" i="1"/>
  <c r="CO64" i="1"/>
  <c r="CM64" i="1"/>
  <c r="CK64" i="1"/>
  <c r="CI64" i="1"/>
  <c r="CG64" i="1"/>
  <c r="CE64" i="1"/>
  <c r="CC64" i="1"/>
  <c r="CA64" i="1"/>
  <c r="BY64" i="1"/>
  <c r="BW64" i="1"/>
  <c r="BU64" i="1"/>
  <c r="BS64" i="1"/>
  <c r="BQ64" i="1"/>
  <c r="BO64" i="1"/>
  <c r="BM64" i="1"/>
  <c r="BK64" i="1"/>
  <c r="BI64" i="1"/>
  <c r="BG64" i="1"/>
  <c r="BE64" i="1"/>
  <c r="BC64" i="1"/>
  <c r="BA64" i="1"/>
  <c r="AY64" i="1"/>
  <c r="AW64" i="1"/>
  <c r="AU64" i="1"/>
  <c r="AS64" i="1"/>
  <c r="AQ64" i="1"/>
  <c r="AO64" i="1"/>
  <c r="AM64" i="1"/>
  <c r="AK64" i="1"/>
  <c r="AI64" i="1"/>
  <c r="AG64" i="1"/>
  <c r="AF64" i="1"/>
  <c r="AE64" i="1"/>
  <c r="AD64" i="1"/>
  <c r="AC64" i="1"/>
  <c r="AB64" i="1"/>
  <c r="AA64" i="1"/>
  <c r="Z64" i="1"/>
  <c r="Y64" i="1"/>
  <c r="X64" i="1"/>
  <c r="W64" i="1"/>
  <c r="U64" i="1"/>
  <c r="S64" i="1"/>
  <c r="Q64" i="1"/>
  <c r="O64" i="1"/>
  <c r="DE63" i="1"/>
  <c r="CT63" i="1"/>
  <c r="CR63" i="1"/>
  <c r="CP63" i="1"/>
  <c r="CN63" i="1"/>
  <c r="CL63" i="1"/>
  <c r="CJ63" i="1"/>
  <c r="CH63" i="1"/>
  <c r="CF63" i="1"/>
  <c r="CD63" i="1"/>
  <c r="CB63" i="1"/>
  <c r="BZ63" i="1"/>
  <c r="BX63" i="1"/>
  <c r="BV63" i="1"/>
  <c r="BT63" i="1"/>
  <c r="BR63" i="1"/>
  <c r="BP63" i="1"/>
  <c r="BN63" i="1"/>
  <c r="BL63" i="1"/>
  <c r="BJ63" i="1"/>
  <c r="BH63" i="1"/>
  <c r="BF63" i="1"/>
  <c r="BD63" i="1"/>
  <c r="BB63" i="1"/>
  <c r="AZ63" i="1"/>
  <c r="AX63" i="1"/>
  <c r="AV63" i="1"/>
  <c r="AT63" i="1"/>
  <c r="AR63" i="1"/>
  <c r="AP63" i="1"/>
  <c r="AN63" i="1"/>
  <c r="AL63" i="1"/>
  <c r="AJ63" i="1"/>
  <c r="AH63" i="1"/>
  <c r="V63" i="1"/>
  <c r="T63" i="1"/>
  <c r="R63" i="1"/>
  <c r="P63" i="1"/>
  <c r="CT62" i="1"/>
  <c r="CR62" i="1"/>
  <c r="CP62" i="1"/>
  <c r="CN62" i="1"/>
  <c r="CL62" i="1"/>
  <c r="CI62" i="1"/>
  <c r="DE62" i="1" s="1"/>
  <c r="CH62" i="1"/>
  <c r="CF62" i="1"/>
  <c r="CD62" i="1"/>
  <c r="CB62" i="1"/>
  <c r="BZ62" i="1"/>
  <c r="BX62" i="1"/>
  <c r="BV62" i="1"/>
  <c r="BT62" i="1"/>
  <c r="BR62" i="1"/>
  <c r="BP62" i="1"/>
  <c r="BN62" i="1"/>
  <c r="BL62" i="1"/>
  <c r="BJ62" i="1"/>
  <c r="BH62" i="1"/>
  <c r="BF62" i="1"/>
  <c r="BD62" i="1"/>
  <c r="BB62" i="1"/>
  <c r="AZ62" i="1"/>
  <c r="AX62" i="1"/>
  <c r="AV62" i="1"/>
  <c r="AT62" i="1"/>
  <c r="AR62" i="1"/>
  <c r="AP62" i="1"/>
  <c r="AN62" i="1"/>
  <c r="AL62" i="1"/>
  <c r="AJ62" i="1"/>
  <c r="AH62" i="1"/>
  <c r="AD62" i="1"/>
  <c r="AD61" i="1" s="1"/>
  <c r="V62" i="1"/>
  <c r="T62" i="1"/>
  <c r="R62" i="1"/>
  <c r="P62" i="1"/>
  <c r="DD61" i="1"/>
  <c r="DC61" i="1"/>
  <c r="DB61" i="1"/>
  <c r="DA61" i="1"/>
  <c r="CZ61" i="1"/>
  <c r="CY61" i="1"/>
  <c r="CX61" i="1"/>
  <c r="CW61" i="1"/>
  <c r="CV61" i="1"/>
  <c r="CU61" i="1"/>
  <c r="CS61" i="1"/>
  <c r="CQ61" i="1"/>
  <c r="CO61" i="1"/>
  <c r="CM61" i="1"/>
  <c r="CK61" i="1"/>
  <c r="CI61" i="1"/>
  <c r="CG61" i="1"/>
  <c r="CE61" i="1"/>
  <c r="CC61" i="1"/>
  <c r="CA61" i="1"/>
  <c r="BY61" i="1"/>
  <c r="BW61" i="1"/>
  <c r="BU61" i="1"/>
  <c r="BS61" i="1"/>
  <c r="BQ61" i="1"/>
  <c r="BO61" i="1"/>
  <c r="BM61" i="1"/>
  <c r="BK61" i="1"/>
  <c r="BI61" i="1"/>
  <c r="BG61" i="1"/>
  <c r="BE61" i="1"/>
  <c r="BC61" i="1"/>
  <c r="BA61" i="1"/>
  <c r="AY61" i="1"/>
  <c r="AW61" i="1"/>
  <c r="AU61" i="1"/>
  <c r="AS61" i="1"/>
  <c r="AQ61" i="1"/>
  <c r="AO61" i="1"/>
  <c r="AM61" i="1"/>
  <c r="AK61" i="1"/>
  <c r="AI61" i="1"/>
  <c r="AG61" i="1"/>
  <c r="AF61" i="1"/>
  <c r="AE61" i="1"/>
  <c r="AC61" i="1"/>
  <c r="AB61" i="1"/>
  <c r="AA61" i="1"/>
  <c r="Z61" i="1"/>
  <c r="Y61" i="1"/>
  <c r="X61" i="1"/>
  <c r="W61" i="1"/>
  <c r="U61" i="1"/>
  <c r="S61" i="1"/>
  <c r="Q61" i="1"/>
  <c r="O61" i="1"/>
  <c r="DE60" i="1"/>
  <c r="CT60" i="1"/>
  <c r="CR60" i="1"/>
  <c r="CP60" i="1"/>
  <c r="CN60" i="1"/>
  <c r="CL60" i="1"/>
  <c r="CJ60" i="1"/>
  <c r="CH60" i="1"/>
  <c r="CF60" i="1"/>
  <c r="CD60" i="1"/>
  <c r="CB60" i="1"/>
  <c r="BZ60" i="1"/>
  <c r="BX60" i="1"/>
  <c r="BV60" i="1"/>
  <c r="BT60" i="1"/>
  <c r="BR60" i="1"/>
  <c r="BP60" i="1"/>
  <c r="BN60" i="1"/>
  <c r="BL60" i="1"/>
  <c r="BJ60" i="1"/>
  <c r="BH60" i="1"/>
  <c r="BF60" i="1"/>
  <c r="BD60" i="1"/>
  <c r="BB60" i="1"/>
  <c r="AZ60" i="1"/>
  <c r="AX60" i="1"/>
  <c r="AV60" i="1"/>
  <c r="AT60" i="1"/>
  <c r="AR60" i="1"/>
  <c r="AP60" i="1"/>
  <c r="AN60" i="1"/>
  <c r="AL60" i="1"/>
  <c r="AJ60" i="1"/>
  <c r="AH60" i="1"/>
  <c r="AF60" i="1"/>
  <c r="V60" i="1"/>
  <c r="T60" i="1"/>
  <c r="P60" i="1"/>
  <c r="DE59" i="1"/>
  <c r="CT59" i="1"/>
  <c r="CR59" i="1"/>
  <c r="CP59" i="1"/>
  <c r="CN59" i="1"/>
  <c r="CL59" i="1"/>
  <c r="CJ59" i="1"/>
  <c r="CH59" i="1"/>
  <c r="CF59" i="1"/>
  <c r="CD59" i="1"/>
  <c r="CB59" i="1"/>
  <c r="BZ59" i="1"/>
  <c r="BX59" i="1"/>
  <c r="BV59" i="1"/>
  <c r="BT59" i="1"/>
  <c r="BR59" i="1"/>
  <c r="BP59" i="1"/>
  <c r="BN59" i="1"/>
  <c r="BL59" i="1"/>
  <c r="BJ59" i="1"/>
  <c r="BH59" i="1"/>
  <c r="BF59" i="1"/>
  <c r="BD59" i="1"/>
  <c r="BB59" i="1"/>
  <c r="AZ59" i="1"/>
  <c r="AX59" i="1"/>
  <c r="AV59" i="1"/>
  <c r="AT59" i="1"/>
  <c r="AR59" i="1"/>
  <c r="AP59" i="1"/>
  <c r="AN59" i="1"/>
  <c r="AL59" i="1"/>
  <c r="AJ59" i="1"/>
  <c r="AH59" i="1"/>
  <c r="AF59" i="1"/>
  <c r="V59" i="1"/>
  <c r="T59" i="1"/>
  <c r="P59" i="1"/>
  <c r="DE58" i="1"/>
  <c r="CT58" i="1"/>
  <c r="CR58" i="1"/>
  <c r="CP58" i="1"/>
  <c r="CN58" i="1"/>
  <c r="CL58" i="1"/>
  <c r="CJ58" i="1"/>
  <c r="CH58" i="1"/>
  <c r="CF58" i="1"/>
  <c r="CD58" i="1"/>
  <c r="CB58" i="1"/>
  <c r="BZ58" i="1"/>
  <c r="BX58" i="1"/>
  <c r="BV58" i="1"/>
  <c r="BT58" i="1"/>
  <c r="BR58" i="1"/>
  <c r="BP58" i="1"/>
  <c r="BN58" i="1"/>
  <c r="BL58" i="1"/>
  <c r="BJ58" i="1"/>
  <c r="BH58" i="1"/>
  <c r="BF58" i="1"/>
  <c r="BD58" i="1"/>
  <c r="BB58" i="1"/>
  <c r="AZ58" i="1"/>
  <c r="AX58" i="1"/>
  <c r="AV58" i="1"/>
  <c r="AT58" i="1"/>
  <c r="AR58" i="1"/>
  <c r="AP58" i="1"/>
  <c r="AN58" i="1"/>
  <c r="AL58" i="1"/>
  <c r="AJ58" i="1"/>
  <c r="AH58" i="1"/>
  <c r="V58" i="1"/>
  <c r="T58" i="1"/>
  <c r="P58" i="1"/>
  <c r="DE57" i="1"/>
  <c r="CT57" i="1"/>
  <c r="CR57" i="1"/>
  <c r="CP57" i="1"/>
  <c r="CN57" i="1"/>
  <c r="CL57" i="1"/>
  <c r="CJ57" i="1"/>
  <c r="CH57" i="1"/>
  <c r="CF57" i="1"/>
  <c r="CD57" i="1"/>
  <c r="CB57" i="1"/>
  <c r="BZ57" i="1"/>
  <c r="BX57" i="1"/>
  <c r="BV57" i="1"/>
  <c r="BT57" i="1"/>
  <c r="BR57" i="1"/>
  <c r="BP57" i="1"/>
  <c r="BN57" i="1"/>
  <c r="BL57" i="1"/>
  <c r="BJ57" i="1"/>
  <c r="BH57" i="1"/>
  <c r="BF57" i="1"/>
  <c r="BD57" i="1"/>
  <c r="BB57" i="1"/>
  <c r="AZ57" i="1"/>
  <c r="AX57" i="1"/>
  <c r="AV57" i="1"/>
  <c r="AT57" i="1"/>
  <c r="AR57" i="1"/>
  <c r="AP57" i="1"/>
  <c r="AN57" i="1"/>
  <c r="AL57" i="1"/>
  <c r="AJ57" i="1"/>
  <c r="AH57" i="1"/>
  <c r="V57" i="1"/>
  <c r="T57" i="1"/>
  <c r="P57" i="1"/>
  <c r="DE56" i="1"/>
  <c r="CT56" i="1"/>
  <c r="CR56" i="1"/>
  <c r="CP56" i="1"/>
  <c r="CN56" i="1"/>
  <c r="CL56" i="1"/>
  <c r="CJ56" i="1"/>
  <c r="CH56" i="1"/>
  <c r="CF56" i="1"/>
  <c r="CD56" i="1"/>
  <c r="CB56" i="1"/>
  <c r="BZ56" i="1"/>
  <c r="BX56" i="1"/>
  <c r="BV56" i="1"/>
  <c r="BT56" i="1"/>
  <c r="BR56" i="1"/>
  <c r="BP56" i="1"/>
  <c r="BN56" i="1"/>
  <c r="BL56" i="1"/>
  <c r="BJ56" i="1"/>
  <c r="BH56" i="1"/>
  <c r="BF56" i="1"/>
  <c r="BD56" i="1"/>
  <c r="BB56" i="1"/>
  <c r="AZ56" i="1"/>
  <c r="AX56" i="1"/>
  <c r="AV56" i="1"/>
  <c r="AT56" i="1"/>
  <c r="AR56" i="1"/>
  <c r="AP56" i="1"/>
  <c r="AN56" i="1"/>
  <c r="AL56" i="1"/>
  <c r="AJ56" i="1"/>
  <c r="AH56" i="1"/>
  <c r="AD56" i="1"/>
  <c r="AD50" i="1" s="1"/>
  <c r="V56" i="1"/>
  <c r="T56" i="1"/>
  <c r="P56" i="1"/>
  <c r="DE55" i="1"/>
  <c r="CV55" i="1"/>
  <c r="CR55" i="1"/>
  <c r="CP55" i="1"/>
  <c r="CN55" i="1"/>
  <c r="CL55" i="1"/>
  <c r="CJ55" i="1"/>
  <c r="CH55" i="1"/>
  <c r="CF55" i="1"/>
  <c r="CD55" i="1"/>
  <c r="CB55" i="1"/>
  <c r="BZ55" i="1"/>
  <c r="BX55" i="1"/>
  <c r="BV55" i="1"/>
  <c r="BT55" i="1"/>
  <c r="BR55" i="1"/>
  <c r="BP55" i="1"/>
  <c r="BN55" i="1"/>
  <c r="BL55" i="1"/>
  <c r="BJ55" i="1"/>
  <c r="BH55" i="1"/>
  <c r="BF55" i="1"/>
  <c r="BD55" i="1"/>
  <c r="AP55" i="1"/>
  <c r="AL55" i="1"/>
  <c r="AJ55" i="1"/>
  <c r="AH55" i="1"/>
  <c r="V55" i="1"/>
  <c r="DE54" i="1"/>
  <c r="CV54" i="1"/>
  <c r="CR54" i="1"/>
  <c r="CP54" i="1"/>
  <c r="CN54" i="1"/>
  <c r="CL54" i="1"/>
  <c r="CJ54" i="1"/>
  <c r="CH54" i="1"/>
  <c r="CF54" i="1"/>
  <c r="CD54" i="1"/>
  <c r="CB54" i="1"/>
  <c r="BZ54" i="1"/>
  <c r="BX54" i="1"/>
  <c r="BV54" i="1"/>
  <c r="BT54" i="1"/>
  <c r="BR54" i="1"/>
  <c r="BP54" i="1"/>
  <c r="BN54" i="1"/>
  <c r="BL54" i="1"/>
  <c r="BJ54" i="1"/>
  <c r="BH54" i="1"/>
  <c r="BF54" i="1"/>
  <c r="BD54" i="1"/>
  <c r="AP54" i="1"/>
  <c r="AL54" i="1"/>
  <c r="AJ54" i="1"/>
  <c r="AH54" i="1"/>
  <c r="V54" i="1"/>
  <c r="P54" i="1"/>
  <c r="DE53" i="1"/>
  <c r="CV53" i="1"/>
  <c r="CT53" i="1"/>
  <c r="CR53" i="1"/>
  <c r="CP53" i="1"/>
  <c r="CN53" i="1"/>
  <c r="CL53" i="1"/>
  <c r="CJ53" i="1"/>
  <c r="CH53" i="1"/>
  <c r="CF53" i="1"/>
  <c r="CD53" i="1"/>
  <c r="CB53" i="1"/>
  <c r="BZ53" i="1"/>
  <c r="BX53" i="1"/>
  <c r="BV53" i="1"/>
  <c r="BT53" i="1"/>
  <c r="BR53" i="1"/>
  <c r="BP53" i="1"/>
  <c r="BN53" i="1"/>
  <c r="BL53" i="1"/>
  <c r="BJ53" i="1"/>
  <c r="BH53" i="1"/>
  <c r="BF53" i="1"/>
  <c r="BD53" i="1"/>
  <c r="BB53" i="1"/>
  <c r="AZ53" i="1"/>
  <c r="AX53" i="1"/>
  <c r="AV53" i="1"/>
  <c r="AT53" i="1"/>
  <c r="AR53" i="1"/>
  <c r="AP53" i="1"/>
  <c r="AN53" i="1"/>
  <c r="AL53" i="1"/>
  <c r="AJ53" i="1"/>
  <c r="AH53" i="1"/>
  <c r="V53" i="1"/>
  <c r="T53" i="1"/>
  <c r="P53" i="1"/>
  <c r="DE52" i="1"/>
  <c r="CV52" i="1"/>
  <c r="CT52" i="1"/>
  <c r="CR52" i="1"/>
  <c r="CP52" i="1"/>
  <c r="CN52" i="1"/>
  <c r="CL52" i="1"/>
  <c r="CJ52" i="1"/>
  <c r="CH52" i="1"/>
  <c r="CF52" i="1"/>
  <c r="CD52" i="1"/>
  <c r="CB52" i="1"/>
  <c r="BZ52" i="1"/>
  <c r="BX52" i="1"/>
  <c r="BV52" i="1"/>
  <c r="BT52" i="1"/>
  <c r="BR52" i="1"/>
  <c r="BP52" i="1"/>
  <c r="BN52" i="1"/>
  <c r="BL52" i="1"/>
  <c r="BJ52" i="1"/>
  <c r="BH52" i="1"/>
  <c r="BF52" i="1"/>
  <c r="BD52" i="1"/>
  <c r="BB52" i="1"/>
  <c r="AZ52" i="1"/>
  <c r="AX52" i="1"/>
  <c r="AV52" i="1"/>
  <c r="AT52" i="1"/>
  <c r="AR52" i="1"/>
  <c r="AP52" i="1"/>
  <c r="AN52" i="1"/>
  <c r="AL52" i="1"/>
  <c r="AJ52" i="1"/>
  <c r="AH52" i="1"/>
  <c r="V52" i="1"/>
  <c r="T52" i="1"/>
  <c r="P52" i="1"/>
  <c r="DE51" i="1"/>
  <c r="CT51" i="1"/>
  <c r="CR51" i="1"/>
  <c r="CP51" i="1"/>
  <c r="CN51" i="1"/>
  <c r="CL51" i="1"/>
  <c r="CJ51" i="1"/>
  <c r="CH51" i="1"/>
  <c r="CF51" i="1"/>
  <c r="CD51" i="1"/>
  <c r="CB51" i="1"/>
  <c r="BZ51" i="1"/>
  <c r="BX51" i="1"/>
  <c r="BV51" i="1"/>
  <c r="BT51" i="1"/>
  <c r="BR51" i="1"/>
  <c r="BP51" i="1"/>
  <c r="BN51" i="1"/>
  <c r="BL51" i="1"/>
  <c r="BJ51" i="1"/>
  <c r="BH51" i="1"/>
  <c r="BF51" i="1"/>
  <c r="BD51" i="1"/>
  <c r="BB51" i="1"/>
  <c r="AZ51" i="1"/>
  <c r="AX51" i="1"/>
  <c r="AV51" i="1"/>
  <c r="AT51" i="1"/>
  <c r="AR51" i="1"/>
  <c r="AP51" i="1"/>
  <c r="AN51" i="1"/>
  <c r="AL51" i="1"/>
  <c r="AJ51" i="1"/>
  <c r="AH51" i="1"/>
  <c r="V51" i="1"/>
  <c r="T51" i="1"/>
  <c r="P51" i="1"/>
  <c r="DD50" i="1"/>
  <c r="DC50" i="1"/>
  <c r="DB50" i="1"/>
  <c r="DA50" i="1"/>
  <c r="CZ50" i="1"/>
  <c r="CY50" i="1"/>
  <c r="CX50" i="1"/>
  <c r="CW50" i="1"/>
  <c r="CU50" i="1"/>
  <c r="CS50" i="1"/>
  <c r="CQ50" i="1"/>
  <c r="CO50" i="1"/>
  <c r="CM50" i="1"/>
  <c r="CK50" i="1"/>
  <c r="CI50" i="1"/>
  <c r="CG50" i="1"/>
  <c r="CE50" i="1"/>
  <c r="CC50" i="1"/>
  <c r="CA50" i="1"/>
  <c r="BY50" i="1"/>
  <c r="BW50" i="1"/>
  <c r="BU50" i="1"/>
  <c r="BS50" i="1"/>
  <c r="BQ50" i="1"/>
  <c r="BO50" i="1"/>
  <c r="BM50" i="1"/>
  <c r="BK50" i="1"/>
  <c r="BI50" i="1"/>
  <c r="BG50" i="1"/>
  <c r="BE50" i="1"/>
  <c r="BC50" i="1"/>
  <c r="BA50" i="1"/>
  <c r="AY50" i="1"/>
  <c r="AW50" i="1"/>
  <c r="AU50" i="1"/>
  <c r="AS50" i="1"/>
  <c r="AQ50" i="1"/>
  <c r="AO50" i="1"/>
  <c r="AM50" i="1"/>
  <c r="AK50" i="1"/>
  <c r="AI50" i="1"/>
  <c r="AG50" i="1"/>
  <c r="AE50" i="1"/>
  <c r="AC50" i="1"/>
  <c r="AB50" i="1"/>
  <c r="AA50" i="1"/>
  <c r="Z50" i="1"/>
  <c r="Y50" i="1"/>
  <c r="X50" i="1"/>
  <c r="W50" i="1"/>
  <c r="U50" i="1"/>
  <c r="S50" i="1"/>
  <c r="R50" i="1"/>
  <c r="Q50" i="1"/>
  <c r="O50" i="1"/>
  <c r="CT49" i="1"/>
  <c r="CR49" i="1"/>
  <c r="CP49" i="1"/>
  <c r="CN49" i="1"/>
  <c r="CL49" i="1"/>
  <c r="CJ49" i="1"/>
  <c r="CH49" i="1"/>
  <c r="CF49" i="1"/>
  <c r="CD49" i="1"/>
  <c r="CB49" i="1"/>
  <c r="BZ49" i="1"/>
  <c r="BX49" i="1"/>
  <c r="BV49" i="1"/>
  <c r="BT49" i="1"/>
  <c r="BR49" i="1"/>
  <c r="BP49" i="1"/>
  <c r="BN49" i="1"/>
  <c r="BL49" i="1"/>
  <c r="BJ49" i="1"/>
  <c r="BH49" i="1"/>
  <c r="BF49" i="1"/>
  <c r="BD49" i="1"/>
  <c r="BB49" i="1"/>
  <c r="AZ49" i="1"/>
  <c r="AX49" i="1"/>
  <c r="AV49" i="1"/>
  <c r="AT49" i="1"/>
  <c r="AR49" i="1"/>
  <c r="AP49" i="1"/>
  <c r="AN49" i="1"/>
  <c r="AL49" i="1"/>
  <c r="AJ49" i="1"/>
  <c r="V49" i="1"/>
  <c r="S49" i="1"/>
  <c r="T49" i="1" s="1"/>
  <c r="R49" i="1"/>
  <c r="P49" i="1"/>
  <c r="DE48" i="1"/>
  <c r="CT48" i="1"/>
  <c r="CR48" i="1"/>
  <c r="CP48" i="1"/>
  <c r="CN48" i="1"/>
  <c r="CL48" i="1"/>
  <c r="CJ48" i="1"/>
  <c r="CH48" i="1"/>
  <c r="CF48" i="1"/>
  <c r="CD48" i="1"/>
  <c r="CB48" i="1"/>
  <c r="BZ48" i="1"/>
  <c r="BX48" i="1"/>
  <c r="BV48" i="1"/>
  <c r="BT48" i="1"/>
  <c r="BR48" i="1"/>
  <c r="BP48" i="1"/>
  <c r="BN48" i="1"/>
  <c r="BL48" i="1"/>
  <c r="BJ48" i="1"/>
  <c r="BH48" i="1"/>
  <c r="BF48" i="1"/>
  <c r="BD48" i="1"/>
  <c r="BB48" i="1"/>
  <c r="AZ48" i="1"/>
  <c r="AX48" i="1"/>
  <c r="AV48" i="1"/>
  <c r="AT48" i="1"/>
  <c r="AR48" i="1"/>
  <c r="AP48" i="1"/>
  <c r="AN48" i="1"/>
  <c r="AL48" i="1"/>
  <c r="AJ48" i="1"/>
  <c r="V48" i="1"/>
  <c r="T48" i="1"/>
  <c r="R48" i="1"/>
  <c r="P48" i="1"/>
  <c r="DD47" i="1"/>
  <c r="DC47" i="1"/>
  <c r="DB47" i="1"/>
  <c r="DA47" i="1"/>
  <c r="CZ47" i="1"/>
  <c r="CY47" i="1"/>
  <c r="CX47" i="1"/>
  <c r="CW47" i="1"/>
  <c r="CV47" i="1"/>
  <c r="CU47" i="1"/>
  <c r="CS47" i="1"/>
  <c r="CQ47" i="1"/>
  <c r="CO47" i="1"/>
  <c r="CM47" i="1"/>
  <c r="CK47" i="1"/>
  <c r="CI47" i="1"/>
  <c r="CG47" i="1"/>
  <c r="CE47" i="1"/>
  <c r="CC47" i="1"/>
  <c r="CA47" i="1"/>
  <c r="BY47" i="1"/>
  <c r="BW47" i="1"/>
  <c r="BU47" i="1"/>
  <c r="BS47" i="1"/>
  <c r="BQ47" i="1"/>
  <c r="BO47" i="1"/>
  <c r="BM47" i="1"/>
  <c r="BK47" i="1"/>
  <c r="BI47" i="1"/>
  <c r="BG47" i="1"/>
  <c r="BE47" i="1"/>
  <c r="BC47" i="1"/>
  <c r="BA47" i="1"/>
  <c r="AY47" i="1"/>
  <c r="AW47" i="1"/>
  <c r="AU47" i="1"/>
  <c r="AS47" i="1"/>
  <c r="AQ47" i="1"/>
  <c r="AO47" i="1"/>
  <c r="AM47" i="1"/>
  <c r="AK47" i="1"/>
  <c r="AI47" i="1"/>
  <c r="AH47" i="1"/>
  <c r="AG47" i="1"/>
  <c r="AF47" i="1"/>
  <c r="AE47" i="1"/>
  <c r="AD47" i="1"/>
  <c r="AC47" i="1"/>
  <c r="AB47" i="1"/>
  <c r="AA47" i="1"/>
  <c r="Z47" i="1"/>
  <c r="Y47" i="1"/>
  <c r="X47" i="1"/>
  <c r="W47" i="1"/>
  <c r="U47" i="1"/>
  <c r="Q47" i="1"/>
  <c r="O47" i="1"/>
  <c r="DE46" i="1"/>
  <c r="DE45" i="1" s="1"/>
  <c r="CT46" i="1"/>
  <c r="CT45" i="1" s="1"/>
  <c r="CR46" i="1"/>
  <c r="CR45" i="1" s="1"/>
  <c r="CP46" i="1"/>
  <c r="CP45" i="1" s="1"/>
  <c r="CN46" i="1"/>
  <c r="CN45" i="1" s="1"/>
  <c r="CL46" i="1"/>
  <c r="CL45" i="1" s="1"/>
  <c r="CJ46" i="1"/>
  <c r="CJ45" i="1" s="1"/>
  <c r="CH46" i="1"/>
  <c r="CH45" i="1" s="1"/>
  <c r="CF46" i="1"/>
  <c r="CF45" i="1" s="1"/>
  <c r="CD46" i="1"/>
  <c r="CD45" i="1" s="1"/>
  <c r="CB46" i="1"/>
  <c r="CB45" i="1" s="1"/>
  <c r="BZ46" i="1"/>
  <c r="BZ45" i="1" s="1"/>
  <c r="BX46" i="1"/>
  <c r="BX45" i="1" s="1"/>
  <c r="BV46" i="1"/>
  <c r="BV45" i="1" s="1"/>
  <c r="BT46" i="1"/>
  <c r="BT45" i="1" s="1"/>
  <c r="BR46" i="1"/>
  <c r="BR45" i="1" s="1"/>
  <c r="BP46" i="1"/>
  <c r="BP45" i="1" s="1"/>
  <c r="BN46" i="1"/>
  <c r="BN45" i="1" s="1"/>
  <c r="BL46" i="1"/>
  <c r="BL45" i="1" s="1"/>
  <c r="BJ46" i="1"/>
  <c r="BJ45" i="1" s="1"/>
  <c r="BH46" i="1"/>
  <c r="BH45" i="1" s="1"/>
  <c r="BF46" i="1"/>
  <c r="BF45" i="1" s="1"/>
  <c r="BD46" i="1"/>
  <c r="BD45" i="1" s="1"/>
  <c r="BB46" i="1"/>
  <c r="BB45" i="1" s="1"/>
  <c r="AZ46" i="1"/>
  <c r="AZ45" i="1" s="1"/>
  <c r="AX46" i="1"/>
  <c r="AX45" i="1" s="1"/>
  <c r="AV46" i="1"/>
  <c r="AV45" i="1" s="1"/>
  <c r="AT46" i="1"/>
  <c r="AT45" i="1" s="1"/>
  <c r="AR46" i="1"/>
  <c r="AR45" i="1" s="1"/>
  <c r="AP46" i="1"/>
  <c r="AP45" i="1" s="1"/>
  <c r="AN46" i="1"/>
  <c r="AN45" i="1" s="1"/>
  <c r="AL46" i="1"/>
  <c r="AL45" i="1" s="1"/>
  <c r="AJ46" i="1"/>
  <c r="V46" i="1"/>
  <c r="V45" i="1" s="1"/>
  <c r="T46" i="1"/>
  <c r="T45" i="1" s="1"/>
  <c r="R46" i="1"/>
  <c r="R45" i="1" s="1"/>
  <c r="P46" i="1"/>
  <c r="P45" i="1" s="1"/>
  <c r="DD45" i="1"/>
  <c r="DC45" i="1"/>
  <c r="DB45" i="1"/>
  <c r="DA45" i="1"/>
  <c r="CZ45" i="1"/>
  <c r="CY45" i="1"/>
  <c r="CX45" i="1"/>
  <c r="CW45" i="1"/>
  <c r="CV45" i="1"/>
  <c r="CU45" i="1"/>
  <c r="CS45" i="1"/>
  <c r="CQ45" i="1"/>
  <c r="CO45" i="1"/>
  <c r="CM45" i="1"/>
  <c r="CK45" i="1"/>
  <c r="CI45" i="1"/>
  <c r="CG45" i="1"/>
  <c r="CE45" i="1"/>
  <c r="CC45" i="1"/>
  <c r="CA45" i="1"/>
  <c r="BY45" i="1"/>
  <c r="BW45" i="1"/>
  <c r="BU45" i="1"/>
  <c r="BS45" i="1"/>
  <c r="BQ45" i="1"/>
  <c r="BO45" i="1"/>
  <c r="BM45" i="1"/>
  <c r="BK45" i="1"/>
  <c r="BI45" i="1"/>
  <c r="BG45" i="1"/>
  <c r="BE45" i="1"/>
  <c r="BC45" i="1"/>
  <c r="BA45" i="1"/>
  <c r="AY45" i="1"/>
  <c r="AW45" i="1"/>
  <c r="AU45" i="1"/>
  <c r="AS45" i="1"/>
  <c r="AQ45" i="1"/>
  <c r="AO45" i="1"/>
  <c r="AM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U45" i="1"/>
  <c r="S45" i="1"/>
  <c r="Q45" i="1"/>
  <c r="O45" i="1"/>
  <c r="DE44" i="1"/>
  <c r="CT44" i="1"/>
  <c r="CR44" i="1"/>
  <c r="CP44" i="1"/>
  <c r="CN44" i="1"/>
  <c r="CL44" i="1"/>
  <c r="CJ44" i="1"/>
  <c r="CH44" i="1"/>
  <c r="CF44" i="1"/>
  <c r="CD44" i="1"/>
  <c r="CB44" i="1"/>
  <c r="BZ44" i="1"/>
  <c r="BX44" i="1"/>
  <c r="BV44" i="1"/>
  <c r="BT44" i="1"/>
  <c r="BR44" i="1"/>
  <c r="BP44" i="1"/>
  <c r="BN44" i="1"/>
  <c r="BL44" i="1"/>
  <c r="BJ44" i="1"/>
  <c r="BH44" i="1"/>
  <c r="BF44" i="1"/>
  <c r="BD44" i="1"/>
  <c r="BB44" i="1"/>
  <c r="AZ44" i="1"/>
  <c r="AX44" i="1"/>
  <c r="AV44" i="1"/>
  <c r="AT44" i="1"/>
  <c r="AR44" i="1"/>
  <c r="AP44" i="1"/>
  <c r="AN44" i="1"/>
  <c r="AL44" i="1"/>
  <c r="AJ44" i="1"/>
  <c r="V44" i="1"/>
  <c r="T44" i="1"/>
  <c r="R44" i="1"/>
  <c r="P44" i="1"/>
  <c r="DE43" i="1"/>
  <c r="CT43" i="1"/>
  <c r="CR43" i="1"/>
  <c r="CP43" i="1"/>
  <c r="CN43" i="1"/>
  <c r="CL43" i="1"/>
  <c r="CJ43" i="1"/>
  <c r="CH43" i="1"/>
  <c r="CF43" i="1"/>
  <c r="CD43" i="1"/>
  <c r="CB43" i="1"/>
  <c r="BZ43" i="1"/>
  <c r="BX43" i="1"/>
  <c r="BV43" i="1"/>
  <c r="BT43" i="1"/>
  <c r="BR43" i="1"/>
  <c r="BP43" i="1"/>
  <c r="BN43" i="1"/>
  <c r="BN42" i="1" s="1"/>
  <c r="BL43" i="1"/>
  <c r="BJ43" i="1"/>
  <c r="BH43" i="1"/>
  <c r="BF43" i="1"/>
  <c r="BD43" i="1"/>
  <c r="BB43" i="1"/>
  <c r="AZ43" i="1"/>
  <c r="AX43" i="1"/>
  <c r="AV43" i="1"/>
  <c r="AT43" i="1"/>
  <c r="AR43" i="1"/>
  <c r="AP43" i="1"/>
  <c r="AN43" i="1"/>
  <c r="AL43" i="1"/>
  <c r="AJ43" i="1"/>
  <c r="V43" i="1"/>
  <c r="T43" i="1"/>
  <c r="R43" i="1"/>
  <c r="R42" i="1" s="1"/>
  <c r="P43" i="1"/>
  <c r="DD42" i="1"/>
  <c r="DC42" i="1"/>
  <c r="DB42" i="1"/>
  <c r="DA42" i="1"/>
  <c r="CZ42" i="1"/>
  <c r="CY42" i="1"/>
  <c r="CX42" i="1"/>
  <c r="CW42" i="1"/>
  <c r="CV42" i="1"/>
  <c r="CU42" i="1"/>
  <c r="CS42" i="1"/>
  <c r="CQ42" i="1"/>
  <c r="CO42" i="1"/>
  <c r="CM42" i="1"/>
  <c r="CK42" i="1"/>
  <c r="CI42" i="1"/>
  <c r="CG42" i="1"/>
  <c r="CE42" i="1"/>
  <c r="CC42" i="1"/>
  <c r="CA42" i="1"/>
  <c r="BY42" i="1"/>
  <c r="BW42" i="1"/>
  <c r="BU42" i="1"/>
  <c r="BS42" i="1"/>
  <c r="BQ42" i="1"/>
  <c r="BO42" i="1"/>
  <c r="BM42" i="1"/>
  <c r="BK42" i="1"/>
  <c r="BI42" i="1"/>
  <c r="BG42" i="1"/>
  <c r="BE42" i="1"/>
  <c r="BC42" i="1"/>
  <c r="BA42" i="1"/>
  <c r="AY42" i="1"/>
  <c r="AW42" i="1"/>
  <c r="AU42" i="1"/>
  <c r="AS42" i="1"/>
  <c r="AQ42" i="1"/>
  <c r="AO42" i="1"/>
  <c r="AM42" i="1"/>
  <c r="AK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U42" i="1"/>
  <c r="S42" i="1"/>
  <c r="Q42" i="1"/>
  <c r="O42" i="1"/>
  <c r="DE41" i="1"/>
  <c r="CR41" i="1"/>
  <c r="CP41" i="1"/>
  <c r="CN41" i="1"/>
  <c r="CL41" i="1"/>
  <c r="CJ41" i="1"/>
  <c r="CH41" i="1"/>
  <c r="CF41" i="1"/>
  <c r="CD41" i="1"/>
  <c r="CB41" i="1"/>
  <c r="BZ41" i="1"/>
  <c r="BX41" i="1"/>
  <c r="BV41" i="1"/>
  <c r="BT41" i="1"/>
  <c r="BR41" i="1"/>
  <c r="BP41" i="1"/>
  <c r="BN41" i="1"/>
  <c r="BL41" i="1"/>
  <c r="BJ41" i="1"/>
  <c r="BH41" i="1"/>
  <c r="BF41" i="1"/>
  <c r="BD41" i="1"/>
  <c r="AJ41" i="1"/>
  <c r="V41" i="1"/>
  <c r="T41" i="1"/>
  <c r="R41" i="1"/>
  <c r="DE40" i="1"/>
  <c r="CR40" i="1"/>
  <c r="CP40" i="1"/>
  <c r="CN40" i="1"/>
  <c r="CL40" i="1"/>
  <c r="CJ40" i="1"/>
  <c r="CH40" i="1"/>
  <c r="CF40" i="1"/>
  <c r="CD40" i="1"/>
  <c r="CB40" i="1"/>
  <c r="BZ40" i="1"/>
  <c r="BX40" i="1"/>
  <c r="BV40" i="1"/>
  <c r="BT40" i="1"/>
  <c r="BR40" i="1"/>
  <c r="BP40" i="1"/>
  <c r="BN40" i="1"/>
  <c r="BL40" i="1"/>
  <c r="BJ40" i="1"/>
  <c r="BH40" i="1"/>
  <c r="BF40" i="1"/>
  <c r="BD40" i="1"/>
  <c r="AJ40" i="1"/>
  <c r="V40" i="1"/>
  <c r="T40" i="1"/>
  <c r="R40" i="1"/>
  <c r="DE39" i="1"/>
  <c r="CT39" i="1"/>
  <c r="CT38" i="1" s="1"/>
  <c r="CR39" i="1"/>
  <c r="CP39" i="1"/>
  <c r="CN39" i="1"/>
  <c r="CL39" i="1"/>
  <c r="CJ39" i="1"/>
  <c r="CH39" i="1"/>
  <c r="CF39" i="1"/>
  <c r="CD39" i="1"/>
  <c r="CB39" i="1"/>
  <c r="BZ39" i="1"/>
  <c r="BX39" i="1"/>
  <c r="BV39" i="1"/>
  <c r="BT39" i="1"/>
  <c r="BR39" i="1"/>
  <c r="BP39" i="1"/>
  <c r="BN39" i="1"/>
  <c r="BL39" i="1"/>
  <c r="BJ39" i="1"/>
  <c r="BH39" i="1"/>
  <c r="BF39" i="1"/>
  <c r="BD39" i="1"/>
  <c r="BB39" i="1"/>
  <c r="BB38" i="1" s="1"/>
  <c r="AZ39" i="1"/>
  <c r="AX39" i="1"/>
  <c r="AX38" i="1" s="1"/>
  <c r="AV39" i="1"/>
  <c r="AT39" i="1"/>
  <c r="AT38" i="1" s="1"/>
  <c r="AR39" i="1"/>
  <c r="AR38" i="1" s="1"/>
  <c r="AP39" i="1"/>
  <c r="AP38" i="1" s="1"/>
  <c r="AN39" i="1"/>
  <c r="AL39" i="1"/>
  <c r="AJ39" i="1"/>
  <c r="V39" i="1"/>
  <c r="T39" i="1"/>
  <c r="R39" i="1"/>
  <c r="P39" i="1"/>
  <c r="DD38" i="1"/>
  <c r="DC38" i="1"/>
  <c r="DB38" i="1"/>
  <c r="DA38" i="1"/>
  <c r="CZ38" i="1"/>
  <c r="CY38" i="1"/>
  <c r="CX38" i="1"/>
  <c r="CW38" i="1"/>
  <c r="CV38" i="1"/>
  <c r="CU38" i="1"/>
  <c r="CS38" i="1"/>
  <c r="CQ38" i="1"/>
  <c r="CO38" i="1"/>
  <c r="CM38" i="1"/>
  <c r="CK38" i="1"/>
  <c r="CI38" i="1"/>
  <c r="CG38" i="1"/>
  <c r="CE38" i="1"/>
  <c r="CC38" i="1"/>
  <c r="CA38" i="1"/>
  <c r="BY38" i="1"/>
  <c r="BW38" i="1"/>
  <c r="BU38" i="1"/>
  <c r="BS38" i="1"/>
  <c r="BQ38" i="1"/>
  <c r="BO38" i="1"/>
  <c r="BM38" i="1"/>
  <c r="BK38" i="1"/>
  <c r="BI38" i="1"/>
  <c r="BG38" i="1"/>
  <c r="BE38" i="1"/>
  <c r="BC38" i="1"/>
  <c r="BA38" i="1"/>
  <c r="AY38" i="1"/>
  <c r="AW38" i="1"/>
  <c r="AU38" i="1"/>
  <c r="AS38" i="1"/>
  <c r="AQ38" i="1"/>
  <c r="AO38" i="1"/>
  <c r="AM38" i="1"/>
  <c r="AL38" i="1"/>
  <c r="AK38" i="1"/>
  <c r="AI38" i="1"/>
  <c r="AH38" i="1"/>
  <c r="AG38" i="1"/>
  <c r="AF38" i="1"/>
  <c r="AE38" i="1"/>
  <c r="AD38" i="1"/>
  <c r="AC38" i="1"/>
  <c r="AB38" i="1"/>
  <c r="AA38" i="1"/>
  <c r="Z38" i="1"/>
  <c r="Y38" i="1"/>
  <c r="X38" i="1"/>
  <c r="W38" i="1"/>
  <c r="U38" i="1"/>
  <c r="S38" i="1"/>
  <c r="Q38" i="1"/>
  <c r="O38" i="1"/>
  <c r="DE37" i="1"/>
  <c r="DE36" i="1" s="1"/>
  <c r="CT37" i="1"/>
  <c r="CR37" i="1"/>
  <c r="CR36" i="1" s="1"/>
  <c r="CP37" i="1"/>
  <c r="CP36" i="1" s="1"/>
  <c r="CN37" i="1"/>
  <c r="CN36" i="1" s="1"/>
  <c r="CL37" i="1"/>
  <c r="CL36" i="1" s="1"/>
  <c r="CJ37" i="1"/>
  <c r="CJ36" i="1" s="1"/>
  <c r="CH37" i="1"/>
  <c r="CH36" i="1" s="1"/>
  <c r="CF37" i="1"/>
  <c r="CF36" i="1" s="1"/>
  <c r="CD37" i="1"/>
  <c r="CD36" i="1" s="1"/>
  <c r="CB37" i="1"/>
  <c r="CB36" i="1" s="1"/>
  <c r="BZ37" i="1"/>
  <c r="BZ36" i="1" s="1"/>
  <c r="BX37" i="1"/>
  <c r="BX36" i="1" s="1"/>
  <c r="BV37" i="1"/>
  <c r="BV36" i="1" s="1"/>
  <c r="BT37" i="1"/>
  <c r="BT36" i="1" s="1"/>
  <c r="BR37" i="1"/>
  <c r="BR36" i="1" s="1"/>
  <c r="BP37" i="1"/>
  <c r="BP36" i="1" s="1"/>
  <c r="BN37" i="1"/>
  <c r="BN36" i="1" s="1"/>
  <c r="BL37" i="1"/>
  <c r="BL36" i="1" s="1"/>
  <c r="BJ37" i="1"/>
  <c r="BJ36" i="1" s="1"/>
  <c r="BH37" i="1"/>
  <c r="BH36" i="1" s="1"/>
  <c r="BF37" i="1"/>
  <c r="BF36" i="1" s="1"/>
  <c r="BD37" i="1"/>
  <c r="BD36" i="1" s="1"/>
  <c r="BB37" i="1"/>
  <c r="BB36" i="1" s="1"/>
  <c r="AZ37" i="1"/>
  <c r="AZ36" i="1" s="1"/>
  <c r="AX37" i="1"/>
  <c r="AX36" i="1" s="1"/>
  <c r="AV37" i="1"/>
  <c r="AV36" i="1" s="1"/>
  <c r="AT37" i="1"/>
  <c r="AT36" i="1" s="1"/>
  <c r="AR37" i="1"/>
  <c r="AR36" i="1" s="1"/>
  <c r="AP37" i="1"/>
  <c r="AP36" i="1" s="1"/>
  <c r="AN37" i="1"/>
  <c r="AN36" i="1" s="1"/>
  <c r="AL37" i="1"/>
  <c r="AL36" i="1" s="1"/>
  <c r="AJ37" i="1"/>
  <c r="AJ36" i="1" s="1"/>
  <c r="V37" i="1"/>
  <c r="V36" i="1" s="1"/>
  <c r="T37" i="1"/>
  <c r="T36" i="1" s="1"/>
  <c r="R37" i="1"/>
  <c r="P37" i="1"/>
  <c r="P36" i="1" s="1"/>
  <c r="DD36" i="1"/>
  <c r="DC36" i="1"/>
  <c r="DB36" i="1"/>
  <c r="DA36" i="1"/>
  <c r="CZ36" i="1"/>
  <c r="CY36" i="1"/>
  <c r="CX36" i="1"/>
  <c r="CW36" i="1"/>
  <c r="CV36" i="1"/>
  <c r="CU36" i="1"/>
  <c r="CT36" i="1"/>
  <c r="CS36" i="1"/>
  <c r="CQ36" i="1"/>
  <c r="CO36" i="1"/>
  <c r="CM36" i="1"/>
  <c r="CK36" i="1"/>
  <c r="CI36" i="1"/>
  <c r="CG36" i="1"/>
  <c r="CE36" i="1"/>
  <c r="CC36" i="1"/>
  <c r="CA36" i="1"/>
  <c r="BY36" i="1"/>
  <c r="BW36" i="1"/>
  <c r="BU36" i="1"/>
  <c r="BS36" i="1"/>
  <c r="BQ36" i="1"/>
  <c r="BO36" i="1"/>
  <c r="BM36" i="1"/>
  <c r="BK36" i="1"/>
  <c r="BI36" i="1"/>
  <c r="BG36" i="1"/>
  <c r="BE36" i="1"/>
  <c r="BC36" i="1"/>
  <c r="BA36" i="1"/>
  <c r="AY36" i="1"/>
  <c r="AW36" i="1"/>
  <c r="AU36" i="1"/>
  <c r="AS36" i="1"/>
  <c r="AQ36" i="1"/>
  <c r="AO36" i="1"/>
  <c r="AM36" i="1"/>
  <c r="AK36" i="1"/>
  <c r="AI36" i="1"/>
  <c r="AH36" i="1"/>
  <c r="AG36" i="1"/>
  <c r="AF36" i="1"/>
  <c r="AE36" i="1"/>
  <c r="AD36" i="1"/>
  <c r="AC36" i="1"/>
  <c r="AB36" i="1"/>
  <c r="AA36" i="1"/>
  <c r="Z36" i="1"/>
  <c r="Y36" i="1"/>
  <c r="X36" i="1"/>
  <c r="W36" i="1"/>
  <c r="U36" i="1"/>
  <c r="S36" i="1"/>
  <c r="Q36" i="1"/>
  <c r="O36" i="1"/>
  <c r="DE35" i="1"/>
  <c r="CV35" i="1"/>
  <c r="CT35" i="1"/>
  <c r="CR35" i="1"/>
  <c r="CP35" i="1"/>
  <c r="CN35" i="1"/>
  <c r="CL35" i="1"/>
  <c r="CJ35" i="1"/>
  <c r="CH35" i="1"/>
  <c r="CF35" i="1"/>
  <c r="CD35" i="1"/>
  <c r="CB35" i="1"/>
  <c r="BZ35" i="1"/>
  <c r="BX35" i="1"/>
  <c r="BV35" i="1"/>
  <c r="BT35" i="1"/>
  <c r="BR35" i="1"/>
  <c r="BP35" i="1"/>
  <c r="BN35" i="1"/>
  <c r="BL35" i="1"/>
  <c r="BJ35" i="1"/>
  <c r="BH35" i="1"/>
  <c r="BF35" i="1"/>
  <c r="BD35" i="1"/>
  <c r="AL35" i="1"/>
  <c r="AJ35" i="1"/>
  <c r="AH35" i="1"/>
  <c r="AF35" i="1"/>
  <c r="Z35" i="1"/>
  <c r="P35" i="1"/>
  <c r="DE34" i="1"/>
  <c r="CV34" i="1"/>
  <c r="CT34" i="1"/>
  <c r="CR34" i="1"/>
  <c r="CP34" i="1"/>
  <c r="CN34" i="1"/>
  <c r="CL34" i="1"/>
  <c r="CJ34" i="1"/>
  <c r="CH34" i="1"/>
  <c r="CF34" i="1"/>
  <c r="CD34" i="1"/>
  <c r="CB34" i="1"/>
  <c r="BZ34" i="1"/>
  <c r="BX34" i="1"/>
  <c r="BV34" i="1"/>
  <c r="BT34" i="1"/>
  <c r="BR34" i="1"/>
  <c r="BP34" i="1"/>
  <c r="BN34" i="1"/>
  <c r="BL34" i="1"/>
  <c r="BJ34" i="1"/>
  <c r="BH34" i="1"/>
  <c r="BF34" i="1"/>
  <c r="BD34" i="1"/>
  <c r="AL34" i="1"/>
  <c r="AJ34" i="1"/>
  <c r="AH34" i="1"/>
  <c r="AF34" i="1"/>
  <c r="Z34" i="1"/>
  <c r="P34" i="1"/>
  <c r="DE33" i="1"/>
  <c r="CV33" i="1"/>
  <c r="CT33" i="1"/>
  <c r="CR33" i="1"/>
  <c r="CP33" i="1"/>
  <c r="CN33" i="1"/>
  <c r="CL33" i="1"/>
  <c r="CJ33" i="1"/>
  <c r="CH33" i="1"/>
  <c r="CF33" i="1"/>
  <c r="CD33" i="1"/>
  <c r="CB33" i="1"/>
  <c r="BZ33" i="1"/>
  <c r="BX33" i="1"/>
  <c r="BV33" i="1"/>
  <c r="BT33" i="1"/>
  <c r="BR33" i="1"/>
  <c r="BP33" i="1"/>
  <c r="BN33" i="1"/>
  <c r="BL33" i="1"/>
  <c r="BJ33" i="1"/>
  <c r="BH33" i="1"/>
  <c r="BF33" i="1"/>
  <c r="BD33" i="1"/>
  <c r="AL33" i="1"/>
  <c r="AJ33" i="1"/>
  <c r="AH33" i="1"/>
  <c r="AF33" i="1"/>
  <c r="Z33" i="1"/>
  <c r="P33" i="1"/>
  <c r="DE32" i="1"/>
  <c r="CV32" i="1"/>
  <c r="CT32" i="1"/>
  <c r="CR32" i="1"/>
  <c r="CP32" i="1"/>
  <c r="CN32" i="1"/>
  <c r="CL32" i="1"/>
  <c r="CJ32" i="1"/>
  <c r="CH32" i="1"/>
  <c r="CF32" i="1"/>
  <c r="CD32" i="1"/>
  <c r="CB32" i="1"/>
  <c r="BZ32" i="1"/>
  <c r="BX32" i="1"/>
  <c r="BV32" i="1"/>
  <c r="BT32" i="1"/>
  <c r="BR32" i="1"/>
  <c r="BP32" i="1"/>
  <c r="BN32" i="1"/>
  <c r="BL32" i="1"/>
  <c r="BJ32" i="1"/>
  <c r="BH32" i="1"/>
  <c r="BF32" i="1"/>
  <c r="BD32" i="1"/>
  <c r="AL32" i="1"/>
  <c r="AJ32" i="1"/>
  <c r="AH32" i="1"/>
  <c r="AF32" i="1"/>
  <c r="Z32" i="1"/>
  <c r="P32" i="1"/>
  <c r="DD31" i="1"/>
  <c r="DC31" i="1"/>
  <c r="DB31" i="1"/>
  <c r="DA31" i="1"/>
  <c r="CZ31" i="1"/>
  <c r="CY31" i="1"/>
  <c r="CX31" i="1"/>
  <c r="CW31" i="1"/>
  <c r="CU31" i="1"/>
  <c r="CS31" i="1"/>
  <c r="CQ31" i="1"/>
  <c r="CO31" i="1"/>
  <c r="CM31" i="1"/>
  <c r="CK31" i="1"/>
  <c r="CI31" i="1"/>
  <c r="CG31" i="1"/>
  <c r="CE31" i="1"/>
  <c r="CC31" i="1"/>
  <c r="CA31" i="1"/>
  <c r="BY31" i="1"/>
  <c r="BW31" i="1"/>
  <c r="BU31" i="1"/>
  <c r="BS31" i="1"/>
  <c r="BQ31" i="1"/>
  <c r="BO31" i="1"/>
  <c r="BM31" i="1"/>
  <c r="BK31" i="1"/>
  <c r="BI31" i="1"/>
  <c r="BG31" i="1"/>
  <c r="BE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K31" i="1"/>
  <c r="AI31" i="1"/>
  <c r="AG31" i="1"/>
  <c r="AE31" i="1"/>
  <c r="AD31" i="1"/>
  <c r="AC31" i="1"/>
  <c r="AB31" i="1"/>
  <c r="AA31" i="1"/>
  <c r="Y31" i="1"/>
  <c r="X31" i="1"/>
  <c r="W31" i="1"/>
  <c r="V31" i="1"/>
  <c r="U31" i="1"/>
  <c r="T31" i="1"/>
  <c r="S31" i="1"/>
  <c r="R31" i="1"/>
  <c r="Q31" i="1"/>
  <c r="O31" i="1"/>
  <c r="DE30" i="1"/>
  <c r="CR30" i="1"/>
  <c r="CP30" i="1"/>
  <c r="CN30" i="1"/>
  <c r="CL30" i="1"/>
  <c r="CJ30" i="1"/>
  <c r="CH30" i="1"/>
  <c r="CF30" i="1"/>
  <c r="CD30" i="1"/>
  <c r="CB30" i="1"/>
  <c r="BZ30" i="1"/>
  <c r="BX30" i="1"/>
  <c r="BV30" i="1"/>
  <c r="BT30" i="1"/>
  <c r="BR30" i="1"/>
  <c r="BP30" i="1"/>
  <c r="BN30" i="1"/>
  <c r="BL30" i="1"/>
  <c r="BJ30" i="1"/>
  <c r="BH30" i="1"/>
  <c r="BF30" i="1"/>
  <c r="BD30" i="1"/>
  <c r="AP30" i="1"/>
  <c r="AL30" i="1"/>
  <c r="AJ30" i="1"/>
  <c r="AH30" i="1"/>
  <c r="V30" i="1"/>
  <c r="T30" i="1"/>
  <c r="R30" i="1"/>
  <c r="P30" i="1"/>
  <c r="DE29" i="1"/>
  <c r="CT29" i="1"/>
  <c r="CR29" i="1"/>
  <c r="CP29" i="1"/>
  <c r="CN29" i="1"/>
  <c r="CL29" i="1"/>
  <c r="CJ29" i="1"/>
  <c r="CH29" i="1"/>
  <c r="CF29" i="1"/>
  <c r="CD29" i="1"/>
  <c r="CB29" i="1"/>
  <c r="BZ29" i="1"/>
  <c r="BX29" i="1"/>
  <c r="BV29" i="1"/>
  <c r="BT29" i="1"/>
  <c r="BR29" i="1"/>
  <c r="BP29" i="1"/>
  <c r="BN29" i="1"/>
  <c r="BL29" i="1"/>
  <c r="BJ29" i="1"/>
  <c r="BH29" i="1"/>
  <c r="BF29" i="1"/>
  <c r="BD29" i="1"/>
  <c r="BB29" i="1"/>
  <c r="AZ29" i="1"/>
  <c r="AX29" i="1"/>
  <c r="AV29" i="1"/>
  <c r="AT29" i="1"/>
  <c r="AR29" i="1"/>
  <c r="AP29" i="1"/>
  <c r="AN29" i="1"/>
  <c r="AL29" i="1"/>
  <c r="AJ29" i="1"/>
  <c r="AH29" i="1"/>
  <c r="V29" i="1"/>
  <c r="T29" i="1"/>
  <c r="R29" i="1"/>
  <c r="P29" i="1"/>
  <c r="DE28" i="1"/>
  <c r="CT28" i="1"/>
  <c r="CR28" i="1"/>
  <c r="CP28" i="1"/>
  <c r="CN28" i="1"/>
  <c r="CL28" i="1"/>
  <c r="CJ28" i="1"/>
  <c r="CH28" i="1"/>
  <c r="CF28" i="1"/>
  <c r="CD28" i="1"/>
  <c r="CB28" i="1"/>
  <c r="BZ28" i="1"/>
  <c r="BX28" i="1"/>
  <c r="BV28" i="1"/>
  <c r="BT28" i="1"/>
  <c r="BR28" i="1"/>
  <c r="BP28" i="1"/>
  <c r="BN28" i="1"/>
  <c r="BL28" i="1"/>
  <c r="BJ28" i="1"/>
  <c r="BH28" i="1"/>
  <c r="BF28" i="1"/>
  <c r="BD28" i="1"/>
  <c r="BB28" i="1"/>
  <c r="AZ28" i="1"/>
  <c r="AX28" i="1"/>
  <c r="AV28" i="1"/>
  <c r="AT28" i="1"/>
  <c r="AR28" i="1"/>
  <c r="AP28" i="1"/>
  <c r="AN28" i="1"/>
  <c r="AL28" i="1"/>
  <c r="AJ28" i="1"/>
  <c r="AH28" i="1"/>
  <c r="V28" i="1"/>
  <c r="T28" i="1"/>
  <c r="R28" i="1"/>
  <c r="P28" i="1"/>
  <c r="DD27" i="1"/>
  <c r="DC27" i="1"/>
  <c r="DB27" i="1"/>
  <c r="DA27" i="1"/>
  <c r="CZ27" i="1"/>
  <c r="CY27" i="1"/>
  <c r="CX27" i="1"/>
  <c r="CW27" i="1"/>
  <c r="CV27" i="1"/>
  <c r="CU27" i="1"/>
  <c r="CS27" i="1"/>
  <c r="CQ27" i="1"/>
  <c r="CO27" i="1"/>
  <c r="CM27" i="1"/>
  <c r="CK27" i="1"/>
  <c r="CI27" i="1"/>
  <c r="CG27" i="1"/>
  <c r="CE27" i="1"/>
  <c r="CC27" i="1"/>
  <c r="CA27" i="1"/>
  <c r="BY27" i="1"/>
  <c r="BW27" i="1"/>
  <c r="BU27" i="1"/>
  <c r="BS27" i="1"/>
  <c r="BQ27" i="1"/>
  <c r="BO27" i="1"/>
  <c r="BM27" i="1"/>
  <c r="BK27" i="1"/>
  <c r="BI27" i="1"/>
  <c r="BG27" i="1"/>
  <c r="BE27" i="1"/>
  <c r="BC27" i="1"/>
  <c r="BA27" i="1"/>
  <c r="AY27" i="1"/>
  <c r="AW27" i="1"/>
  <c r="AU27" i="1"/>
  <c r="AS27" i="1"/>
  <c r="AQ27" i="1"/>
  <c r="AO27" i="1"/>
  <c r="AM27" i="1"/>
  <c r="AK27" i="1"/>
  <c r="AI27" i="1"/>
  <c r="AG27" i="1"/>
  <c r="AF27" i="1"/>
  <c r="AE27" i="1"/>
  <c r="AD27" i="1"/>
  <c r="AC27" i="1"/>
  <c r="AB27" i="1"/>
  <c r="AA27" i="1"/>
  <c r="Z27" i="1"/>
  <c r="Y27" i="1"/>
  <c r="X27" i="1"/>
  <c r="W27" i="1"/>
  <c r="U27" i="1"/>
  <c r="S27" i="1"/>
  <c r="Q27" i="1"/>
  <c r="O27" i="1"/>
  <c r="DE26" i="1"/>
  <c r="CT26" i="1"/>
  <c r="CR26" i="1"/>
  <c r="CR25" i="1" s="1"/>
  <c r="CP26" i="1"/>
  <c r="CP25" i="1" s="1"/>
  <c r="CN26" i="1"/>
  <c r="CN25" i="1" s="1"/>
  <c r="CL26" i="1"/>
  <c r="CL25" i="1" s="1"/>
  <c r="CJ26" i="1"/>
  <c r="CJ25" i="1" s="1"/>
  <c r="CH26" i="1"/>
  <c r="CH25" i="1" s="1"/>
  <c r="CF26" i="1"/>
  <c r="CF25" i="1" s="1"/>
  <c r="CD26" i="1"/>
  <c r="CD25" i="1" s="1"/>
  <c r="CB26" i="1"/>
  <c r="CB25" i="1" s="1"/>
  <c r="BZ26" i="1"/>
  <c r="BZ25" i="1" s="1"/>
  <c r="BX26" i="1"/>
  <c r="BX25" i="1" s="1"/>
  <c r="BV26" i="1"/>
  <c r="BV25" i="1" s="1"/>
  <c r="BT26" i="1"/>
  <c r="BT25" i="1" s="1"/>
  <c r="BR26" i="1"/>
  <c r="BR25" i="1" s="1"/>
  <c r="BP26" i="1"/>
  <c r="BP25" i="1" s="1"/>
  <c r="BN26" i="1"/>
  <c r="BN25" i="1" s="1"/>
  <c r="BL26" i="1"/>
  <c r="BL25" i="1" s="1"/>
  <c r="BJ26" i="1"/>
  <c r="BJ25" i="1" s="1"/>
  <c r="BH26" i="1"/>
  <c r="BH25" i="1" s="1"/>
  <c r="BF26" i="1"/>
  <c r="BF25" i="1" s="1"/>
  <c r="BD26" i="1"/>
  <c r="BD25" i="1" s="1"/>
  <c r="BB26" i="1"/>
  <c r="BB25" i="1" s="1"/>
  <c r="AZ26" i="1"/>
  <c r="AZ25" i="1" s="1"/>
  <c r="AX26" i="1"/>
  <c r="AX25" i="1" s="1"/>
  <c r="AV26" i="1"/>
  <c r="AV25" i="1" s="1"/>
  <c r="AT26" i="1"/>
  <c r="AT25" i="1" s="1"/>
  <c r="AR26" i="1"/>
  <c r="AR25" i="1" s="1"/>
  <c r="AP26" i="1"/>
  <c r="AP25" i="1" s="1"/>
  <c r="AN26" i="1"/>
  <c r="AN25" i="1" s="1"/>
  <c r="AL26" i="1"/>
  <c r="AL25" i="1" s="1"/>
  <c r="AJ26" i="1"/>
  <c r="AJ25" i="1" s="1"/>
  <c r="AH26" i="1"/>
  <c r="AH25" i="1" s="1"/>
  <c r="AD26" i="1"/>
  <c r="AD25" i="1" s="1"/>
  <c r="V26" i="1"/>
  <c r="V25" i="1" s="1"/>
  <c r="T26" i="1"/>
  <c r="T25" i="1" s="1"/>
  <c r="R26" i="1"/>
  <c r="R25" i="1" s="1"/>
  <c r="P26" i="1"/>
  <c r="P25" i="1" s="1"/>
  <c r="DD25" i="1"/>
  <c r="DC25" i="1"/>
  <c r="DB25" i="1"/>
  <c r="DA25" i="1"/>
  <c r="CZ25" i="1"/>
  <c r="CY25" i="1"/>
  <c r="CX25" i="1"/>
  <c r="CW25" i="1"/>
  <c r="CV25" i="1"/>
  <c r="CU25" i="1"/>
  <c r="CT25" i="1"/>
  <c r="CS25" i="1"/>
  <c r="CQ25" i="1"/>
  <c r="CO25" i="1"/>
  <c r="CM25" i="1"/>
  <c r="CK25" i="1"/>
  <c r="CI25" i="1"/>
  <c r="CG25" i="1"/>
  <c r="CE25" i="1"/>
  <c r="CC25" i="1"/>
  <c r="CA25" i="1"/>
  <c r="BY25" i="1"/>
  <c r="BW25" i="1"/>
  <c r="BU25" i="1"/>
  <c r="BS25" i="1"/>
  <c r="BQ25" i="1"/>
  <c r="BO25" i="1"/>
  <c r="BM25" i="1"/>
  <c r="BK25" i="1"/>
  <c r="BI25" i="1"/>
  <c r="BG25" i="1"/>
  <c r="BE25" i="1"/>
  <c r="BC25" i="1"/>
  <c r="BA25" i="1"/>
  <c r="AY25" i="1"/>
  <c r="AW25" i="1"/>
  <c r="AU25" i="1"/>
  <c r="AS25" i="1"/>
  <c r="AQ25" i="1"/>
  <c r="AO25" i="1"/>
  <c r="AM25" i="1"/>
  <c r="AK25" i="1"/>
  <c r="AI25" i="1"/>
  <c r="AG25" i="1"/>
  <c r="AF25" i="1"/>
  <c r="AE25" i="1"/>
  <c r="AC25" i="1"/>
  <c r="AB25" i="1"/>
  <c r="AA25" i="1"/>
  <c r="Z25" i="1"/>
  <c r="Y25" i="1"/>
  <c r="X25" i="1"/>
  <c r="W25" i="1"/>
  <c r="U25" i="1"/>
  <c r="S25" i="1"/>
  <c r="Q25" i="1"/>
  <c r="O25" i="1"/>
  <c r="DE24" i="1"/>
  <c r="CT24" i="1"/>
  <c r="CT23" i="1" s="1"/>
  <c r="CR24" i="1"/>
  <c r="CR23" i="1" s="1"/>
  <c r="CP24" i="1"/>
  <c r="CP23" i="1" s="1"/>
  <c r="CN24" i="1"/>
  <c r="CN23" i="1" s="1"/>
  <c r="CL24" i="1"/>
  <c r="CL23" i="1" s="1"/>
  <c r="CJ24" i="1"/>
  <c r="CJ23" i="1" s="1"/>
  <c r="CH24" i="1"/>
  <c r="CH23" i="1" s="1"/>
  <c r="CF24" i="1"/>
  <c r="CF23" i="1" s="1"/>
  <c r="CD24" i="1"/>
  <c r="CB24" i="1"/>
  <c r="CB23" i="1" s="1"/>
  <c r="BZ24" i="1"/>
  <c r="BZ23" i="1" s="1"/>
  <c r="BX24" i="1"/>
  <c r="BX23" i="1" s="1"/>
  <c r="BV24" i="1"/>
  <c r="BV23" i="1" s="1"/>
  <c r="BT24" i="1"/>
  <c r="BT23" i="1" s="1"/>
  <c r="BR24" i="1"/>
  <c r="BP24" i="1"/>
  <c r="BP23" i="1" s="1"/>
  <c r="BN24" i="1"/>
  <c r="BN23" i="1" s="1"/>
  <c r="BL24" i="1"/>
  <c r="BL23" i="1" s="1"/>
  <c r="BJ24" i="1"/>
  <c r="BJ23" i="1" s="1"/>
  <c r="BH24" i="1"/>
  <c r="BH23" i="1" s="1"/>
  <c r="BF24" i="1"/>
  <c r="BF23" i="1" s="1"/>
  <c r="BD24" i="1"/>
  <c r="BD23" i="1" s="1"/>
  <c r="BB24" i="1"/>
  <c r="BB23" i="1" s="1"/>
  <c r="AZ24" i="1"/>
  <c r="AZ23" i="1" s="1"/>
  <c r="AX24" i="1"/>
  <c r="AX23" i="1" s="1"/>
  <c r="AV24" i="1"/>
  <c r="AV23" i="1" s="1"/>
  <c r="AT24" i="1"/>
  <c r="AT23" i="1" s="1"/>
  <c r="AR24" i="1"/>
  <c r="AR23" i="1" s="1"/>
  <c r="AP24" i="1"/>
  <c r="AP23" i="1" s="1"/>
  <c r="AN24" i="1"/>
  <c r="AN23" i="1" s="1"/>
  <c r="AL24" i="1"/>
  <c r="AL23" i="1" s="1"/>
  <c r="Z24" i="1"/>
  <c r="Z23" i="1" s="1"/>
  <c r="X24" i="1"/>
  <c r="V24" i="1"/>
  <c r="V23" i="1" s="1"/>
  <c r="T24" i="1"/>
  <c r="T23" i="1" s="1"/>
  <c r="R24" i="1"/>
  <c r="R23" i="1" s="1"/>
  <c r="P24" i="1"/>
  <c r="P23" i="1" s="1"/>
  <c r="DD23" i="1"/>
  <c r="DC23" i="1"/>
  <c r="DB23" i="1"/>
  <c r="DA23" i="1"/>
  <c r="CZ23" i="1"/>
  <c r="CY23" i="1"/>
  <c r="CX23" i="1"/>
  <c r="CW23" i="1"/>
  <c r="CV23" i="1"/>
  <c r="CU23" i="1"/>
  <c r="CS23" i="1"/>
  <c r="CQ23" i="1"/>
  <c r="CO23" i="1"/>
  <c r="CM23" i="1"/>
  <c r="CK23" i="1"/>
  <c r="CI23" i="1"/>
  <c r="CG23" i="1"/>
  <c r="CE23" i="1"/>
  <c r="CD23" i="1"/>
  <c r="CC23" i="1"/>
  <c r="CA23" i="1"/>
  <c r="BY23" i="1"/>
  <c r="BW23" i="1"/>
  <c r="BU23" i="1"/>
  <c r="BS23" i="1"/>
  <c r="BR23" i="1"/>
  <c r="BQ23" i="1"/>
  <c r="BO23" i="1"/>
  <c r="BM23" i="1"/>
  <c r="BK23" i="1"/>
  <c r="BI23" i="1"/>
  <c r="BG23" i="1"/>
  <c r="BE23" i="1"/>
  <c r="BC23" i="1"/>
  <c r="BA23" i="1"/>
  <c r="AY23" i="1"/>
  <c r="AW23" i="1"/>
  <c r="AU23" i="1"/>
  <c r="AS23" i="1"/>
  <c r="AQ23" i="1"/>
  <c r="AO23" i="1"/>
  <c r="AM23" i="1"/>
  <c r="AK23" i="1"/>
  <c r="AJ23" i="1"/>
  <c r="AI23" i="1"/>
  <c r="AH23" i="1"/>
  <c r="AG23" i="1"/>
  <c r="AF23" i="1"/>
  <c r="AE23" i="1"/>
  <c r="AD23" i="1"/>
  <c r="AC23" i="1"/>
  <c r="AB23" i="1"/>
  <c r="AA23" i="1"/>
  <c r="Y23" i="1"/>
  <c r="X23" i="1"/>
  <c r="W23" i="1"/>
  <c r="U23" i="1"/>
  <c r="S23" i="1"/>
  <c r="Q23" i="1"/>
  <c r="O23" i="1"/>
  <c r="DE22" i="1"/>
  <c r="CV22" i="1"/>
  <c r="CR22" i="1"/>
  <c r="CP22" i="1"/>
  <c r="CN22" i="1"/>
  <c r="CL22" i="1"/>
  <c r="CJ22" i="1"/>
  <c r="CH22" i="1"/>
  <c r="CF22" i="1"/>
  <c r="CD22" i="1"/>
  <c r="CB22" i="1"/>
  <c r="BZ22" i="1"/>
  <c r="BX22" i="1"/>
  <c r="BV22" i="1"/>
  <c r="BT22" i="1"/>
  <c r="BR22" i="1"/>
  <c r="BP22" i="1"/>
  <c r="BN22" i="1"/>
  <c r="BL22" i="1"/>
  <c r="BJ22" i="1"/>
  <c r="BH22" i="1"/>
  <c r="BF22" i="1"/>
  <c r="BD22" i="1"/>
  <c r="AX22" i="1"/>
  <c r="AP22" i="1"/>
  <c r="AJ22" i="1"/>
  <c r="AH22" i="1"/>
  <c r="X22" i="1"/>
  <c r="T22" i="1"/>
  <c r="R22" i="1"/>
  <c r="DE21" i="1"/>
  <c r="CV21" i="1"/>
  <c r="CR21" i="1"/>
  <c r="CP21" i="1"/>
  <c r="CN21" i="1"/>
  <c r="CL21" i="1"/>
  <c r="CJ21" i="1"/>
  <c r="CH21" i="1"/>
  <c r="CF21" i="1"/>
  <c r="CD21" i="1"/>
  <c r="CB21" i="1"/>
  <c r="BZ21" i="1"/>
  <c r="BX21" i="1"/>
  <c r="BV21" i="1"/>
  <c r="BT21" i="1"/>
  <c r="BR21" i="1"/>
  <c r="BP21" i="1"/>
  <c r="BN21" i="1"/>
  <c r="BL21" i="1"/>
  <c r="BJ21" i="1"/>
  <c r="BH21" i="1"/>
  <c r="BF21" i="1"/>
  <c r="BD21" i="1"/>
  <c r="AX21" i="1"/>
  <c r="AP21" i="1"/>
  <c r="AJ21" i="1"/>
  <c r="AH21" i="1"/>
  <c r="X21" i="1"/>
  <c r="T21" i="1"/>
  <c r="R21" i="1"/>
  <c r="DE20" i="1"/>
  <c r="CV20" i="1"/>
  <c r="CR20" i="1"/>
  <c r="CP20" i="1"/>
  <c r="CN20" i="1"/>
  <c r="CL20" i="1"/>
  <c r="CJ20" i="1"/>
  <c r="CH20" i="1"/>
  <c r="CF20" i="1"/>
  <c r="CD20" i="1"/>
  <c r="CB20" i="1"/>
  <c r="BZ20" i="1"/>
  <c r="BX20" i="1"/>
  <c r="BV20" i="1"/>
  <c r="BT20" i="1"/>
  <c r="BR20" i="1"/>
  <c r="BP20" i="1"/>
  <c r="BN20" i="1"/>
  <c r="BL20" i="1"/>
  <c r="BJ20" i="1"/>
  <c r="BH20" i="1"/>
  <c r="BF20" i="1"/>
  <c r="BD20" i="1"/>
  <c r="AX20" i="1"/>
  <c r="AP20" i="1"/>
  <c r="AJ20" i="1"/>
  <c r="AH20" i="1"/>
  <c r="X20" i="1"/>
  <c r="T20" i="1"/>
  <c r="R20" i="1"/>
  <c r="DE19" i="1"/>
  <c r="CV19" i="1"/>
  <c r="CR19" i="1"/>
  <c r="CP19" i="1"/>
  <c r="CN19" i="1"/>
  <c r="CL19" i="1"/>
  <c r="CJ19" i="1"/>
  <c r="CH19" i="1"/>
  <c r="CF19" i="1"/>
  <c r="CD19" i="1"/>
  <c r="CB19" i="1"/>
  <c r="BZ19" i="1"/>
  <c r="BX19" i="1"/>
  <c r="BV19" i="1"/>
  <c r="BT19" i="1"/>
  <c r="BR19" i="1"/>
  <c r="BP19" i="1"/>
  <c r="BN19" i="1"/>
  <c r="BL19" i="1"/>
  <c r="BJ19" i="1"/>
  <c r="BH19" i="1"/>
  <c r="BF19" i="1"/>
  <c r="BD19" i="1"/>
  <c r="AX19" i="1"/>
  <c r="AP19" i="1"/>
  <c r="AJ19" i="1"/>
  <c r="AH19" i="1"/>
  <c r="X19" i="1"/>
  <c r="T19" i="1"/>
  <c r="R19" i="1"/>
  <c r="DE18" i="1"/>
  <c r="CT18" i="1"/>
  <c r="CR18" i="1"/>
  <c r="CP18" i="1"/>
  <c r="CN18" i="1"/>
  <c r="CL18" i="1"/>
  <c r="CJ18" i="1"/>
  <c r="CH18" i="1"/>
  <c r="CF18" i="1"/>
  <c r="CD18" i="1"/>
  <c r="CB18" i="1"/>
  <c r="BZ18" i="1"/>
  <c r="BX18" i="1"/>
  <c r="BV18" i="1"/>
  <c r="BT18" i="1"/>
  <c r="BR18" i="1"/>
  <c r="BP18" i="1"/>
  <c r="BN18" i="1"/>
  <c r="BL18" i="1"/>
  <c r="BJ18" i="1"/>
  <c r="BH18" i="1"/>
  <c r="BF18" i="1"/>
  <c r="BD18" i="1"/>
  <c r="AX18" i="1"/>
  <c r="AP18" i="1"/>
  <c r="AL18" i="1"/>
  <c r="AJ18" i="1"/>
  <c r="AH18" i="1"/>
  <c r="T18" i="1"/>
  <c r="R18" i="1"/>
  <c r="P18" i="1"/>
  <c r="DE17" i="1"/>
  <c r="CT17" i="1"/>
  <c r="CR17" i="1"/>
  <c r="CP17" i="1"/>
  <c r="CN17" i="1"/>
  <c r="CL17" i="1"/>
  <c r="CJ17" i="1"/>
  <c r="CH17" i="1"/>
  <c r="CF17" i="1"/>
  <c r="CD17" i="1"/>
  <c r="CB17" i="1"/>
  <c r="BZ17" i="1"/>
  <c r="BX17" i="1"/>
  <c r="BV17" i="1"/>
  <c r="BT17" i="1"/>
  <c r="BR17" i="1"/>
  <c r="BP17" i="1"/>
  <c r="BN17" i="1"/>
  <c r="BL17" i="1"/>
  <c r="BJ17" i="1"/>
  <c r="BH17" i="1"/>
  <c r="BF17" i="1"/>
  <c r="BD17" i="1"/>
  <c r="AX17" i="1"/>
  <c r="AP17" i="1"/>
  <c r="AL17" i="1"/>
  <c r="AJ17" i="1"/>
  <c r="AH17" i="1"/>
  <c r="T17" i="1"/>
  <c r="R17" i="1"/>
  <c r="P17" i="1"/>
  <c r="DE16" i="1"/>
  <c r="CV16" i="1"/>
  <c r="CT16" i="1"/>
  <c r="CR16" i="1"/>
  <c r="CP16" i="1"/>
  <c r="CN16" i="1"/>
  <c r="CL16" i="1"/>
  <c r="CJ16" i="1"/>
  <c r="CH16" i="1"/>
  <c r="CF16" i="1"/>
  <c r="CD16" i="1"/>
  <c r="CB16" i="1"/>
  <c r="BZ16" i="1"/>
  <c r="BX16" i="1"/>
  <c r="BV16" i="1"/>
  <c r="BT16" i="1"/>
  <c r="BR16" i="1"/>
  <c r="BP16" i="1"/>
  <c r="BN16" i="1"/>
  <c r="BL16" i="1"/>
  <c r="BJ16" i="1"/>
  <c r="BH16" i="1"/>
  <c r="BF16" i="1"/>
  <c r="BD16" i="1"/>
  <c r="BB16" i="1"/>
  <c r="AZ16" i="1"/>
  <c r="AX16" i="1"/>
  <c r="AV16" i="1"/>
  <c r="AT16" i="1"/>
  <c r="AR16" i="1"/>
  <c r="AP16" i="1"/>
  <c r="AN16" i="1"/>
  <c r="AL16" i="1"/>
  <c r="AJ16" i="1"/>
  <c r="AH16" i="1"/>
  <c r="X16" i="1"/>
  <c r="V16" i="1"/>
  <c r="T16" i="1"/>
  <c r="R16" i="1"/>
  <c r="P16" i="1"/>
  <c r="DE15" i="1"/>
  <c r="CV15" i="1"/>
  <c r="CT15" i="1"/>
  <c r="CR15" i="1"/>
  <c r="CP15" i="1"/>
  <c r="CN15" i="1"/>
  <c r="CL15" i="1"/>
  <c r="CJ15" i="1"/>
  <c r="CH15" i="1"/>
  <c r="CF15" i="1"/>
  <c r="CD15" i="1"/>
  <c r="CB15" i="1"/>
  <c r="BZ15" i="1"/>
  <c r="BX15" i="1"/>
  <c r="BV15" i="1"/>
  <c r="BT15" i="1"/>
  <c r="BR15" i="1"/>
  <c r="BP15" i="1"/>
  <c r="BN15" i="1"/>
  <c r="BL15" i="1"/>
  <c r="BJ15" i="1"/>
  <c r="BH15" i="1"/>
  <c r="BF15" i="1"/>
  <c r="BD15" i="1"/>
  <c r="BB15" i="1"/>
  <c r="AZ15" i="1"/>
  <c r="AX15" i="1"/>
  <c r="AV15" i="1"/>
  <c r="AT15" i="1"/>
  <c r="AR15" i="1"/>
  <c r="AP15" i="1"/>
  <c r="AN15" i="1"/>
  <c r="AL15" i="1"/>
  <c r="AJ15" i="1"/>
  <c r="AH15" i="1"/>
  <c r="X15" i="1"/>
  <c r="V15" i="1"/>
  <c r="T15" i="1"/>
  <c r="R15" i="1"/>
  <c r="P15" i="1"/>
  <c r="DE14" i="1"/>
  <c r="CV14" i="1"/>
  <c r="CT14" i="1"/>
  <c r="CR14" i="1"/>
  <c r="CP14" i="1"/>
  <c r="CN14" i="1"/>
  <c r="CL14" i="1"/>
  <c r="CJ14" i="1"/>
  <c r="CH14" i="1"/>
  <c r="CF14" i="1"/>
  <c r="CD14" i="1"/>
  <c r="CB14" i="1"/>
  <c r="BZ14" i="1"/>
  <c r="BX14" i="1"/>
  <c r="BV14" i="1"/>
  <c r="BT14" i="1"/>
  <c r="BR14" i="1"/>
  <c r="BP14" i="1"/>
  <c r="BN14" i="1"/>
  <c r="BL14" i="1"/>
  <c r="BJ14" i="1"/>
  <c r="BH14" i="1"/>
  <c r="BF14" i="1"/>
  <c r="BD14" i="1"/>
  <c r="BB14" i="1"/>
  <c r="AZ14" i="1"/>
  <c r="AX14" i="1"/>
  <c r="AV14" i="1"/>
  <c r="AT14" i="1"/>
  <c r="AR14" i="1"/>
  <c r="AP14" i="1"/>
  <c r="AN14" i="1"/>
  <c r="AL14" i="1"/>
  <c r="AJ14" i="1"/>
  <c r="AH14" i="1"/>
  <c r="X14" i="1"/>
  <c r="V14" i="1"/>
  <c r="T14" i="1"/>
  <c r="R14" i="1"/>
  <c r="P14" i="1"/>
  <c r="DE13" i="1"/>
  <c r="CT13" i="1"/>
  <c r="CR13" i="1"/>
  <c r="CP13" i="1"/>
  <c r="CN13" i="1"/>
  <c r="CL13" i="1"/>
  <c r="CJ13" i="1"/>
  <c r="CH13" i="1"/>
  <c r="CF13" i="1"/>
  <c r="CD13" i="1"/>
  <c r="CB13" i="1"/>
  <c r="BZ13" i="1"/>
  <c r="BX13" i="1"/>
  <c r="BV13" i="1"/>
  <c r="BT13" i="1"/>
  <c r="BR13" i="1"/>
  <c r="BP13" i="1"/>
  <c r="BN13" i="1"/>
  <c r="BL13" i="1"/>
  <c r="BJ13" i="1"/>
  <c r="BH13" i="1"/>
  <c r="BF13" i="1"/>
  <c r="BD13" i="1"/>
  <c r="BB13" i="1"/>
  <c r="AZ13" i="1"/>
  <c r="AX13" i="1"/>
  <c r="AV13" i="1"/>
  <c r="AT13" i="1"/>
  <c r="AR13" i="1"/>
  <c r="AP13" i="1"/>
  <c r="AN13" i="1"/>
  <c r="AL13" i="1"/>
  <c r="AJ13" i="1"/>
  <c r="AH13" i="1"/>
  <c r="X13" i="1"/>
  <c r="V13" i="1"/>
  <c r="T13" i="1"/>
  <c r="R13" i="1"/>
  <c r="P13" i="1"/>
  <c r="DD12" i="1"/>
  <c r="DC12" i="1"/>
  <c r="DB12" i="1"/>
  <c r="DA12" i="1"/>
  <c r="CZ12" i="1"/>
  <c r="CY12" i="1"/>
  <c r="CX12" i="1"/>
  <c r="CW12" i="1"/>
  <c r="CU12" i="1"/>
  <c r="CS12" i="1"/>
  <c r="CQ12" i="1"/>
  <c r="CO12" i="1"/>
  <c r="CM12" i="1"/>
  <c r="CK12" i="1"/>
  <c r="CI12" i="1"/>
  <c r="CG12" i="1"/>
  <c r="CE12" i="1"/>
  <c r="CC12" i="1"/>
  <c r="CA12" i="1"/>
  <c r="BY12" i="1"/>
  <c r="BW12" i="1"/>
  <c r="BU12" i="1"/>
  <c r="BS12" i="1"/>
  <c r="BQ12" i="1"/>
  <c r="BO12" i="1"/>
  <c r="BM12" i="1"/>
  <c r="BK12" i="1"/>
  <c r="BI12" i="1"/>
  <c r="BG12" i="1"/>
  <c r="BE12" i="1"/>
  <c r="BC12" i="1"/>
  <c r="BA12" i="1"/>
  <c r="AY12" i="1"/>
  <c r="AW12" i="1"/>
  <c r="AU12" i="1"/>
  <c r="AS12" i="1"/>
  <c r="AQ12" i="1"/>
  <c r="AO12" i="1"/>
  <c r="AM12" i="1"/>
  <c r="AK12" i="1"/>
  <c r="AI12" i="1"/>
  <c r="AG12" i="1"/>
  <c r="AF12" i="1"/>
  <c r="AE12" i="1"/>
  <c r="AD12" i="1"/>
  <c r="AC12" i="1"/>
  <c r="AB12" i="1"/>
  <c r="AA12" i="1"/>
  <c r="Z12" i="1"/>
  <c r="Y12" i="1"/>
  <c r="W12" i="1"/>
  <c r="U12" i="1"/>
  <c r="S12" i="1"/>
  <c r="Q12" i="1"/>
  <c r="O12" i="1"/>
  <c r="AJ197" i="1" l="1"/>
  <c r="AV197" i="1"/>
  <c r="BH197" i="1"/>
  <c r="BT197" i="1"/>
  <c r="CR197" i="1"/>
  <c r="AJ61" i="1"/>
  <c r="BH61" i="1"/>
  <c r="AL172" i="1"/>
  <c r="AV237" i="1"/>
  <c r="R64" i="1"/>
  <c r="AN64" i="1"/>
  <c r="AZ64" i="1"/>
  <c r="BL64" i="1"/>
  <c r="BX64" i="1"/>
  <c r="CJ64" i="1"/>
  <c r="P201" i="1"/>
  <c r="AL201" i="1"/>
  <c r="AX201" i="1"/>
  <c r="BJ201" i="1"/>
  <c r="BV186" i="1"/>
  <c r="P197" i="1"/>
  <c r="AN197" i="1"/>
  <c r="AZ197" i="1"/>
  <c r="BL197" i="1"/>
  <c r="BX197" i="1"/>
  <c r="CJ197" i="1"/>
  <c r="BB50" i="1"/>
  <c r="BT179" i="1"/>
  <c r="CF179" i="1"/>
  <c r="CR179" i="1"/>
  <c r="BF42" i="1"/>
  <c r="AL42" i="1"/>
  <c r="AX42" i="1"/>
  <c r="BJ42" i="1"/>
  <c r="BV42" i="1"/>
  <c r="CH42" i="1"/>
  <c r="CT42" i="1"/>
  <c r="BL61" i="1"/>
  <c r="BV201" i="1"/>
  <c r="CH201" i="1"/>
  <c r="CT201" i="1"/>
  <c r="CR61" i="1"/>
  <c r="CP67" i="1"/>
  <c r="R71" i="1"/>
  <c r="R61" i="1"/>
  <c r="BX67" i="1"/>
  <c r="AJ167" i="1"/>
  <c r="AV167" i="1"/>
  <c r="BH167" i="1"/>
  <c r="BT167" i="1"/>
  <c r="CF167" i="1"/>
  <c r="CF197" i="1"/>
  <c r="AL206" i="1"/>
  <c r="CT206" i="1"/>
  <c r="CT47" i="1"/>
  <c r="BD150" i="1"/>
  <c r="BP150" i="1"/>
  <c r="DE157" i="1"/>
  <c r="BV38" i="1"/>
  <c r="BB64" i="1"/>
  <c r="CL64" i="1"/>
  <c r="AL135" i="1"/>
  <c r="CN12" i="1"/>
  <c r="T157" i="1"/>
  <c r="AR157" i="1"/>
  <c r="BD157" i="1"/>
  <c r="BP157" i="1"/>
  <c r="CB157" i="1"/>
  <c r="CN157" i="1"/>
  <c r="AP197" i="1"/>
  <c r="CL197" i="1"/>
  <c r="BN201" i="1"/>
  <c r="AT12" i="1"/>
  <c r="BR12" i="1"/>
  <c r="DE68" i="1"/>
  <c r="BJ76" i="1"/>
  <c r="T42" i="1"/>
  <c r="AR42" i="1"/>
  <c r="BP42" i="1"/>
  <c r="CN42" i="1"/>
  <c r="AX12" i="1"/>
  <c r="AR12" i="1"/>
  <c r="BD12" i="1"/>
  <c r="BP12" i="1"/>
  <c r="V38" i="1"/>
  <c r="BD71" i="1"/>
  <c r="BP71" i="1"/>
  <c r="CN71" i="1"/>
  <c r="V186" i="1"/>
  <c r="V197" i="1"/>
  <c r="CD197" i="1"/>
  <c r="V201" i="1"/>
  <c r="AR172" i="1"/>
  <c r="BP172" i="1"/>
  <c r="CB172" i="1"/>
  <c r="CN172" i="1"/>
  <c r="CL201" i="1"/>
  <c r="P12" i="1"/>
  <c r="BJ167" i="1"/>
  <c r="DF232" i="1"/>
  <c r="BF135" i="1"/>
  <c r="AN172" i="1"/>
  <c r="AZ172" i="1"/>
  <c r="BL172" i="1"/>
  <c r="BX172" i="1"/>
  <c r="CJ172" i="1"/>
  <c r="AV206" i="1"/>
  <c r="CP61" i="1"/>
  <c r="BL68" i="1"/>
  <c r="AJ201" i="1"/>
  <c r="AH12" i="1"/>
  <c r="CJ62" i="1"/>
  <c r="CJ61" i="1" s="1"/>
  <c r="AV61" i="1"/>
  <c r="BT61" i="1"/>
  <c r="CF61" i="1"/>
  <c r="AJ64" i="1"/>
  <c r="AV64" i="1"/>
  <c r="BH64" i="1"/>
  <c r="BT64" i="1"/>
  <c r="CF64" i="1"/>
  <c r="V67" i="1"/>
  <c r="DB76" i="1"/>
  <c r="CB150" i="1"/>
  <c r="AN167" i="1"/>
  <c r="AZ167" i="1"/>
  <c r="BL167" i="1"/>
  <c r="BX167" i="1"/>
  <c r="CJ167" i="1"/>
  <c r="AJ172" i="1"/>
  <c r="AV172" i="1"/>
  <c r="BH172" i="1"/>
  <c r="BT172" i="1"/>
  <c r="CF172" i="1"/>
  <c r="CR172" i="1"/>
  <c r="V179" i="1"/>
  <c r="AR179" i="1"/>
  <c r="BD179" i="1"/>
  <c r="BP179" i="1"/>
  <c r="CB179" i="1"/>
  <c r="CN179" i="1"/>
  <c r="R197" i="1"/>
  <c r="AH201" i="1"/>
  <c r="AR206" i="1"/>
  <c r="R179" i="1"/>
  <c r="CD186" i="1"/>
  <c r="P186" i="1"/>
  <c r="CJ186" i="1"/>
  <c r="BZ201" i="1"/>
  <c r="T206" i="1"/>
  <c r="AP206" i="1"/>
  <c r="BB206" i="1"/>
  <c r="BN206" i="1"/>
  <c r="BZ206" i="1"/>
  <c r="CL206" i="1"/>
  <c r="DF209" i="1"/>
  <c r="AJ206" i="1"/>
  <c r="BP237" i="1"/>
  <c r="CN237" i="1"/>
  <c r="AL237" i="1"/>
  <c r="BJ237" i="1"/>
  <c r="V27" i="1"/>
  <c r="AR27" i="1"/>
  <c r="BP27" i="1"/>
  <c r="CN27" i="1"/>
  <c r="AJ31" i="1"/>
  <c r="BL31" i="1"/>
  <c r="BX31" i="1"/>
  <c r="CJ31" i="1"/>
  <c r="CV31" i="1"/>
  <c r="P31" i="1"/>
  <c r="BD31" i="1"/>
  <c r="V64" i="1"/>
  <c r="AR64" i="1"/>
  <c r="BD64" i="1"/>
  <c r="BP64" i="1"/>
  <c r="CB64" i="1"/>
  <c r="CN64" i="1"/>
  <c r="P67" i="1"/>
  <c r="CL81" i="1"/>
  <c r="AP157" i="1"/>
  <c r="BB157" i="1"/>
  <c r="BN157" i="1"/>
  <c r="BZ157" i="1"/>
  <c r="CL157" i="1"/>
  <c r="BT157" i="1"/>
  <c r="AP179" i="1"/>
  <c r="BN179" i="1"/>
  <c r="BZ179" i="1"/>
  <c r="CL179" i="1"/>
  <c r="AJ179" i="1"/>
  <c r="AZ186" i="1"/>
  <c r="AF50" i="1"/>
  <c r="AN67" i="1"/>
  <c r="AZ67" i="1"/>
  <c r="CP167" i="1"/>
  <c r="AL167" i="1"/>
  <c r="BV167" i="1"/>
  <c r="AT179" i="1"/>
  <c r="BF179" i="1"/>
  <c r="BR179" i="1"/>
  <c r="CD179" i="1"/>
  <c r="AL179" i="1"/>
  <c r="AX179" i="1"/>
  <c r="BJ179" i="1"/>
  <c r="CT179" i="1"/>
  <c r="CH186" i="1"/>
  <c r="AT201" i="1"/>
  <c r="BR201" i="1"/>
  <c r="CP201" i="1"/>
  <c r="BL27" i="1"/>
  <c r="AR61" i="1"/>
  <c r="BD61" i="1"/>
  <c r="BP61" i="1"/>
  <c r="CB61" i="1"/>
  <c r="AJ71" i="1"/>
  <c r="BT71" i="1"/>
  <c r="CR71" i="1"/>
  <c r="P150" i="1"/>
  <c r="AN150" i="1"/>
  <c r="AZ150" i="1"/>
  <c r="BL150" i="1"/>
  <c r="BX150" i="1"/>
  <c r="CJ150" i="1"/>
  <c r="AT150" i="1"/>
  <c r="CD150" i="1"/>
  <c r="V157" i="1"/>
  <c r="AT157" i="1"/>
  <c r="BF157" i="1"/>
  <c r="BR157" i="1"/>
  <c r="CD157" i="1"/>
  <c r="CP157" i="1"/>
  <c r="P157" i="1"/>
  <c r="AN157" i="1"/>
  <c r="BL157" i="1"/>
  <c r="BX157" i="1"/>
  <c r="AR167" i="1"/>
  <c r="BD167" i="1"/>
  <c r="BP167" i="1"/>
  <c r="CB167" i="1"/>
  <c r="CN167" i="1"/>
  <c r="BZ167" i="1"/>
  <c r="CL167" i="1"/>
  <c r="AN186" i="1"/>
  <c r="AV201" i="1"/>
  <c r="BT201" i="1"/>
  <c r="CF201" i="1"/>
  <c r="BX201" i="1"/>
  <c r="T38" i="1"/>
  <c r="CH38" i="1"/>
  <c r="AP64" i="1"/>
  <c r="BN64" i="1"/>
  <c r="BZ64" i="1"/>
  <c r="AV67" i="1"/>
  <c r="BH67" i="1"/>
  <c r="DF107" i="1"/>
  <c r="DF110" i="1"/>
  <c r="AT197" i="1"/>
  <c r="BF197" i="1"/>
  <c r="BR197" i="1"/>
  <c r="CP197" i="1"/>
  <c r="CF206" i="1"/>
  <c r="T64" i="1"/>
  <c r="DE38" i="1"/>
  <c r="P42" i="1"/>
  <c r="AN42" i="1"/>
  <c r="AZ42" i="1"/>
  <c r="BL42" i="1"/>
  <c r="BX42" i="1"/>
  <c r="CJ42" i="1"/>
  <c r="DE42" i="1"/>
  <c r="V42" i="1"/>
  <c r="AT42" i="1"/>
  <c r="BR42" i="1"/>
  <c r="CD42" i="1"/>
  <c r="CP42" i="1"/>
  <c r="BJ47" i="1"/>
  <c r="DF51" i="1"/>
  <c r="AP50" i="1"/>
  <c r="BN50" i="1"/>
  <c r="BZ50" i="1"/>
  <c r="CL50" i="1"/>
  <c r="BT50" i="1"/>
  <c r="DF55" i="1"/>
  <c r="DF57" i="1"/>
  <c r="AT67" i="1"/>
  <c r="BF67" i="1"/>
  <c r="T71" i="1"/>
  <c r="AR76" i="1"/>
  <c r="CV81" i="1"/>
  <c r="BX142" i="1"/>
  <c r="T150" i="1"/>
  <c r="AR150" i="1"/>
  <c r="CN150" i="1"/>
  <c r="BV172" i="1"/>
  <c r="BB197" i="1"/>
  <c r="BZ197" i="1"/>
  <c r="AN201" i="1"/>
  <c r="BL201" i="1"/>
  <c r="AN206" i="1"/>
  <c r="AZ206" i="1"/>
  <c r="R237" i="1"/>
  <c r="BB237" i="1"/>
  <c r="BZ237" i="1"/>
  <c r="CL237" i="1"/>
  <c r="AJ237" i="1"/>
  <c r="CF237" i="1"/>
  <c r="AN142" i="1"/>
  <c r="DE25" i="1"/>
  <c r="BT81" i="1"/>
  <c r="DF117" i="1"/>
  <c r="AD81" i="1"/>
  <c r="X81" i="1"/>
  <c r="DE150" i="1"/>
  <c r="BD42" i="1"/>
  <c r="CB42" i="1"/>
  <c r="CH12" i="1"/>
  <c r="AN61" i="1"/>
  <c r="AZ61" i="1"/>
  <c r="BX61" i="1"/>
  <c r="BV135" i="1"/>
  <c r="BK254" i="1"/>
  <c r="BK260" i="1" s="1"/>
  <c r="DF13" i="1"/>
  <c r="AN12" i="1"/>
  <c r="AZ12" i="1"/>
  <c r="BL12" i="1"/>
  <c r="BX12" i="1"/>
  <c r="CJ12" i="1"/>
  <c r="V12" i="1"/>
  <c r="BF12" i="1"/>
  <c r="CD12" i="1"/>
  <c r="CP12" i="1"/>
  <c r="AL12" i="1"/>
  <c r="BJ12" i="1"/>
  <c r="BV12" i="1"/>
  <c r="BJ38" i="1"/>
  <c r="AJ50" i="1"/>
  <c r="R67" i="1"/>
  <c r="R81" i="1"/>
  <c r="AT142" i="1"/>
  <c r="CD142" i="1"/>
  <c r="P142" i="1"/>
  <c r="DF147" i="1"/>
  <c r="AP142" i="1"/>
  <c r="BB142" i="1"/>
  <c r="BZ142" i="1"/>
  <c r="CL142" i="1"/>
  <c r="DE165" i="1"/>
  <c r="CB12" i="1"/>
  <c r="DF43" i="1"/>
  <c r="AP42" i="1"/>
  <c r="BB42" i="1"/>
  <c r="BZ42" i="1"/>
  <c r="CL42" i="1"/>
  <c r="AJ47" i="1"/>
  <c r="AV47" i="1"/>
  <c r="BH47" i="1"/>
  <c r="BT47" i="1"/>
  <c r="CF47" i="1"/>
  <c r="CR47" i="1"/>
  <c r="AP61" i="1"/>
  <c r="BB61" i="1"/>
  <c r="BN61" i="1"/>
  <c r="BZ61" i="1"/>
  <c r="T67" i="1"/>
  <c r="AP67" i="1"/>
  <c r="BB67" i="1"/>
  <c r="BL67" i="1"/>
  <c r="CJ67" i="1"/>
  <c r="BD76" i="1"/>
  <c r="BP76" i="1"/>
  <c r="CB76" i="1"/>
  <c r="AR81" i="1"/>
  <c r="DF91" i="1"/>
  <c r="DF93" i="1"/>
  <c r="DF97" i="1"/>
  <c r="DF101" i="1"/>
  <c r="DF105" i="1"/>
  <c r="AJ142" i="1"/>
  <c r="AV142" i="1"/>
  <c r="BH142" i="1"/>
  <c r="BT142" i="1"/>
  <c r="CF142" i="1"/>
  <c r="CR142" i="1"/>
  <c r="R142" i="1"/>
  <c r="AL142" i="1"/>
  <c r="AX142" i="1"/>
  <c r="BJ142" i="1"/>
  <c r="BV142" i="1"/>
  <c r="CH142" i="1"/>
  <c r="CT142" i="1"/>
  <c r="AZ142" i="1"/>
  <c r="CJ142" i="1"/>
  <c r="AL47" i="1"/>
  <c r="AX47" i="1"/>
  <c r="BV47" i="1"/>
  <c r="CH47" i="1"/>
  <c r="T47" i="1"/>
  <c r="AR47" i="1"/>
  <c r="BD47" i="1"/>
  <c r="BP47" i="1"/>
  <c r="CB47" i="1"/>
  <c r="CN47" i="1"/>
  <c r="CL61" i="1"/>
  <c r="AR67" i="1"/>
  <c r="AT71" i="1"/>
  <c r="BF71" i="1"/>
  <c r="BR71" i="1"/>
  <c r="CD71" i="1"/>
  <c r="CP71" i="1"/>
  <c r="AH76" i="1"/>
  <c r="BR76" i="1"/>
  <c r="CD76" i="1"/>
  <c r="DF131" i="1"/>
  <c r="DF133" i="1"/>
  <c r="AX135" i="1"/>
  <c r="BJ135" i="1"/>
  <c r="CH135" i="1"/>
  <c r="CT135" i="1"/>
  <c r="BR135" i="1"/>
  <c r="V150" i="1"/>
  <c r="BF150" i="1"/>
  <c r="BR150" i="1"/>
  <c r="CP150" i="1"/>
  <c r="AZ157" i="1"/>
  <c r="CJ157" i="1"/>
  <c r="CB31" i="1"/>
  <c r="P47" i="1"/>
  <c r="AN47" i="1"/>
  <c r="AZ47" i="1"/>
  <c r="BL47" i="1"/>
  <c r="BX47" i="1"/>
  <c r="CJ47" i="1"/>
  <c r="AV50" i="1"/>
  <c r="BH50" i="1"/>
  <c r="CF50" i="1"/>
  <c r="CR50" i="1"/>
  <c r="BP67" i="1"/>
  <c r="CB67" i="1"/>
  <c r="AL67" i="1"/>
  <c r="BJ67" i="1"/>
  <c r="CT67" i="1"/>
  <c r="DF78" i="1"/>
  <c r="AX76" i="1"/>
  <c r="BV76" i="1"/>
  <c r="CT76" i="1"/>
  <c r="P135" i="1"/>
  <c r="AN135" i="1"/>
  <c r="AZ135" i="1"/>
  <c r="BL135" i="1"/>
  <c r="BX135" i="1"/>
  <c r="CJ135" i="1"/>
  <c r="V135" i="1"/>
  <c r="DF139" i="1"/>
  <c r="R150" i="1"/>
  <c r="AP150" i="1"/>
  <c r="BB150" i="1"/>
  <c r="BN150" i="1"/>
  <c r="BZ150" i="1"/>
  <c r="CL150" i="1"/>
  <c r="DF160" i="1"/>
  <c r="BP31" i="1"/>
  <c r="CN31" i="1"/>
  <c r="BF38" i="1"/>
  <c r="U254" i="1"/>
  <c r="U260" i="1" s="1"/>
  <c r="AH27" i="1"/>
  <c r="AT27" i="1"/>
  <c r="BF27" i="1"/>
  <c r="BR27" i="1"/>
  <c r="CD27" i="1"/>
  <c r="CP27" i="1"/>
  <c r="DF29" i="1"/>
  <c r="AL27" i="1"/>
  <c r="AX27" i="1"/>
  <c r="BJ27" i="1"/>
  <c r="BV27" i="1"/>
  <c r="CH27" i="1"/>
  <c r="CT27" i="1"/>
  <c r="BD27" i="1"/>
  <c r="CB27" i="1"/>
  <c r="AH64" i="1"/>
  <c r="BF64" i="1"/>
  <c r="BR64" i="1"/>
  <c r="CP64" i="1"/>
  <c r="AL71" i="1"/>
  <c r="AX71" i="1"/>
  <c r="BJ71" i="1"/>
  <c r="BV71" i="1"/>
  <c r="CH71" i="1"/>
  <c r="CT71" i="1"/>
  <c r="AP71" i="1"/>
  <c r="BB71" i="1"/>
  <c r="BN71" i="1"/>
  <c r="BZ71" i="1"/>
  <c r="CL71" i="1"/>
  <c r="AP76" i="1"/>
  <c r="BB76" i="1"/>
  <c r="BN76" i="1"/>
  <c r="BZ76" i="1"/>
  <c r="CL76" i="1"/>
  <c r="DF83" i="1"/>
  <c r="BB81" i="1"/>
  <c r="AP135" i="1"/>
  <c r="AF135" i="1"/>
  <c r="AT135" i="1"/>
  <c r="CD135" i="1"/>
  <c r="CP135" i="1"/>
  <c r="CR167" i="1"/>
  <c r="T172" i="1"/>
  <c r="AP172" i="1"/>
  <c r="BB172" i="1"/>
  <c r="BN172" i="1"/>
  <c r="BZ172" i="1"/>
  <c r="CL172" i="1"/>
  <c r="AX172" i="1"/>
  <c r="BJ172" i="1"/>
  <c r="CH172" i="1"/>
  <c r="CT172" i="1"/>
  <c r="T197" i="1"/>
  <c r="AR197" i="1"/>
  <c r="BD197" i="1"/>
  <c r="BP197" i="1"/>
  <c r="CB197" i="1"/>
  <c r="CN197" i="1"/>
  <c r="BN197" i="1"/>
  <c r="T201" i="1"/>
  <c r="AX206" i="1"/>
  <c r="CT237" i="1"/>
  <c r="BV150" i="1"/>
  <c r="CH150" i="1"/>
  <c r="CT150" i="1"/>
  <c r="AL157" i="1"/>
  <c r="AX157" i="1"/>
  <c r="BJ157" i="1"/>
  <c r="BV157" i="1"/>
  <c r="CH157" i="1"/>
  <c r="CT157" i="1"/>
  <c r="P167" i="1"/>
  <c r="CH167" i="1"/>
  <c r="CT167" i="1"/>
  <c r="AH167" i="1"/>
  <c r="AT167" i="1"/>
  <c r="BF167" i="1"/>
  <c r="BR167" i="1"/>
  <c r="CD167" i="1"/>
  <c r="T186" i="1"/>
  <c r="AR186" i="1"/>
  <c r="BD186" i="1"/>
  <c r="BP186" i="1"/>
  <c r="CB186" i="1"/>
  <c r="CN186" i="1"/>
  <c r="BJ186" i="1"/>
  <c r="CT186" i="1"/>
  <c r="DF189" i="1"/>
  <c r="DF191" i="1"/>
  <c r="DF193" i="1"/>
  <c r="BH206" i="1"/>
  <c r="CR206" i="1"/>
  <c r="DF229" i="1"/>
  <c r="AX237" i="1"/>
  <c r="BV237" i="1"/>
  <c r="CH237" i="1"/>
  <c r="T237" i="1"/>
  <c r="BD237" i="1"/>
  <c r="CB237" i="1"/>
  <c r="DF251" i="1"/>
  <c r="BT237" i="1"/>
  <c r="AL197" i="1"/>
  <c r="AX197" i="1"/>
  <c r="BJ197" i="1"/>
  <c r="BV197" i="1"/>
  <c r="CH197" i="1"/>
  <c r="CT197" i="1"/>
  <c r="CB206" i="1"/>
  <c r="BJ206" i="1"/>
  <c r="AP237" i="1"/>
  <c r="T179" i="1"/>
  <c r="DF230" i="1"/>
  <c r="BL186" i="1"/>
  <c r="BX186" i="1"/>
  <c r="AT186" i="1"/>
  <c r="BF186" i="1"/>
  <c r="BR186" i="1"/>
  <c r="CP186" i="1"/>
  <c r="DF202" i="1"/>
  <c r="AZ201" i="1"/>
  <c r="CJ201" i="1"/>
  <c r="DE201" i="1"/>
  <c r="BH201" i="1"/>
  <c r="CR201" i="1"/>
  <c r="DF205" i="1"/>
  <c r="V206" i="1"/>
  <c r="DF221" i="1"/>
  <c r="DF48" i="1"/>
  <c r="AP47" i="1"/>
  <c r="BB47" i="1"/>
  <c r="BN47" i="1"/>
  <c r="BZ47" i="1"/>
  <c r="CL47" i="1"/>
  <c r="V47" i="1"/>
  <c r="AT47" i="1"/>
  <c r="BF47" i="1"/>
  <c r="BR47" i="1"/>
  <c r="CD47" i="1"/>
  <c r="CP47" i="1"/>
  <c r="V50" i="1"/>
  <c r="AR50" i="1"/>
  <c r="BD50" i="1"/>
  <c r="BP50" i="1"/>
  <c r="CB50" i="1"/>
  <c r="CN50" i="1"/>
  <c r="DF53" i="1"/>
  <c r="DF60" i="1"/>
  <c r="AH61" i="1"/>
  <c r="AT61" i="1"/>
  <c r="BF61" i="1"/>
  <c r="BR61" i="1"/>
  <c r="CD61" i="1"/>
  <c r="CN61" i="1"/>
  <c r="DF136" i="1"/>
  <c r="AJ157" i="1"/>
  <c r="BD38" i="1"/>
  <c r="DE135" i="1"/>
  <c r="BZ12" i="1"/>
  <c r="BJ31" i="1"/>
  <c r="CH31" i="1"/>
  <c r="AY254" i="1"/>
  <c r="AY260" i="1" s="1"/>
  <c r="CI254" i="1"/>
  <c r="CI260" i="1" s="1"/>
  <c r="X12" i="1"/>
  <c r="DF20" i="1"/>
  <c r="DF22" i="1"/>
  <c r="DE23" i="1"/>
  <c r="T27" i="1"/>
  <c r="AP27" i="1"/>
  <c r="BB27" i="1"/>
  <c r="BN27" i="1"/>
  <c r="BZ27" i="1"/>
  <c r="CL27" i="1"/>
  <c r="R38" i="1"/>
  <c r="DF41" i="1"/>
  <c r="T50" i="1"/>
  <c r="CV50" i="1"/>
  <c r="DF56" i="1"/>
  <c r="AN50" i="1"/>
  <c r="AZ50" i="1"/>
  <c r="BL50" i="1"/>
  <c r="BX50" i="1"/>
  <c r="CJ50" i="1"/>
  <c r="P61" i="1"/>
  <c r="AL61" i="1"/>
  <c r="AX61" i="1"/>
  <c r="BJ61" i="1"/>
  <c r="BV61" i="1"/>
  <c r="CH61" i="1"/>
  <c r="CT61" i="1"/>
  <c r="T81" i="1"/>
  <c r="Z81" i="1"/>
  <c r="DF108" i="1"/>
  <c r="CB38" i="1"/>
  <c r="DD254" i="1"/>
  <c r="DD260" i="1" s="1"/>
  <c r="AP12" i="1"/>
  <c r="BN12" i="1"/>
  <c r="CT31" i="1"/>
  <c r="AS254" i="1"/>
  <c r="AS260" i="1" s="1"/>
  <c r="CC254" i="1"/>
  <c r="CC260" i="1" s="1"/>
  <c r="AJ12" i="1"/>
  <c r="AV12" i="1"/>
  <c r="BH12" i="1"/>
  <c r="BT12" i="1"/>
  <c r="AN27" i="1"/>
  <c r="AZ27" i="1"/>
  <c r="BX27" i="1"/>
  <c r="CJ27" i="1"/>
  <c r="BF31" i="1"/>
  <c r="BR31" i="1"/>
  <c r="CD31" i="1"/>
  <c r="CP31" i="1"/>
  <c r="AJ42" i="1"/>
  <c r="AV42" i="1"/>
  <c r="BH42" i="1"/>
  <c r="BT42" i="1"/>
  <c r="CF42" i="1"/>
  <c r="CR42" i="1"/>
  <c r="DF44" i="1"/>
  <c r="S47" i="1"/>
  <c r="S254" i="1" s="1"/>
  <c r="S260" i="1" s="1"/>
  <c r="DF63" i="1"/>
  <c r="P64" i="1"/>
  <c r="AL64" i="1"/>
  <c r="AX64" i="1"/>
  <c r="BJ64" i="1"/>
  <c r="BV64" i="1"/>
  <c r="CH64" i="1"/>
  <c r="CT64" i="1"/>
  <c r="DE67" i="1"/>
  <c r="DF70" i="1"/>
  <c r="BR67" i="1"/>
  <c r="CD67" i="1"/>
  <c r="DF89" i="1"/>
  <c r="AH81" i="1"/>
  <c r="CV12" i="1"/>
  <c r="CN38" i="1"/>
  <c r="O254" i="1"/>
  <c r="O260" i="1" s="1"/>
  <c r="BE254" i="1"/>
  <c r="BE260" i="1" s="1"/>
  <c r="CX254" i="1"/>
  <c r="CX260" i="1" s="1"/>
  <c r="BB12" i="1"/>
  <c r="CL12" i="1"/>
  <c r="AM254" i="1"/>
  <c r="AM260" i="1" s="1"/>
  <c r="BW254" i="1"/>
  <c r="BW260" i="1" s="1"/>
  <c r="DA254" i="1"/>
  <c r="DA260" i="1" s="1"/>
  <c r="DF14" i="1"/>
  <c r="CT12" i="1"/>
  <c r="DF15" i="1"/>
  <c r="CF12" i="1"/>
  <c r="CR12" i="1"/>
  <c r="P27" i="1"/>
  <c r="AF31" i="1"/>
  <c r="BH31" i="1"/>
  <c r="BT31" i="1"/>
  <c r="CF31" i="1"/>
  <c r="CR31" i="1"/>
  <c r="DF33" i="1"/>
  <c r="Z31" i="1"/>
  <c r="DF46" i="1"/>
  <c r="DF45" i="1" s="1"/>
  <c r="DE49" i="1"/>
  <c r="DE47" i="1" s="1"/>
  <c r="AL50" i="1"/>
  <c r="AX50" i="1"/>
  <c r="BJ50" i="1"/>
  <c r="BV50" i="1"/>
  <c r="CH50" i="1"/>
  <c r="CT50" i="1"/>
  <c r="DF52" i="1"/>
  <c r="DF58" i="1"/>
  <c r="T61" i="1"/>
  <c r="AJ67" i="1"/>
  <c r="P76" i="1"/>
  <c r="AJ76" i="1"/>
  <c r="AV76" i="1"/>
  <c r="BH76" i="1"/>
  <c r="BT76" i="1"/>
  <c r="CF76" i="1"/>
  <c r="CR76" i="1"/>
  <c r="AT76" i="1"/>
  <c r="BF76" i="1"/>
  <c r="CP76" i="1"/>
  <c r="AJ81" i="1"/>
  <c r="AV81" i="1"/>
  <c r="BH81" i="1"/>
  <c r="CF81" i="1"/>
  <c r="CR81" i="1"/>
  <c r="DE81" i="1"/>
  <c r="AL81" i="1"/>
  <c r="BD81" i="1"/>
  <c r="BP81" i="1"/>
  <c r="CB81" i="1"/>
  <c r="CN81" i="1"/>
  <c r="DF124" i="1"/>
  <c r="DF127" i="1"/>
  <c r="DF158" i="1"/>
  <c r="R157" i="1"/>
  <c r="BP38" i="1"/>
  <c r="CO254" i="1"/>
  <c r="CO260" i="1" s="1"/>
  <c r="AH31" i="1"/>
  <c r="BV31" i="1"/>
  <c r="T12" i="1"/>
  <c r="AA254" i="1"/>
  <c r="AA260" i="1" s="1"/>
  <c r="AG254" i="1"/>
  <c r="AG260" i="1" s="1"/>
  <c r="BQ254" i="1"/>
  <c r="BQ260" i="1" s="1"/>
  <c r="CU254" i="1"/>
  <c r="CU260" i="1" s="1"/>
  <c r="DB254" i="1"/>
  <c r="DB260" i="1" s="1"/>
  <c r="DF19" i="1"/>
  <c r="DF21" i="1"/>
  <c r="AV27" i="1"/>
  <c r="BH27" i="1"/>
  <c r="BT27" i="1"/>
  <c r="CF27" i="1"/>
  <c r="CR27" i="1"/>
  <c r="BN38" i="1"/>
  <c r="BZ38" i="1"/>
  <c r="CL38" i="1"/>
  <c r="BR38" i="1"/>
  <c r="CD38" i="1"/>
  <c r="CP38" i="1"/>
  <c r="P50" i="1"/>
  <c r="AH50" i="1"/>
  <c r="AT50" i="1"/>
  <c r="BF50" i="1"/>
  <c r="BR50" i="1"/>
  <c r="CD50" i="1"/>
  <c r="CP50" i="1"/>
  <c r="DF62" i="1"/>
  <c r="V61" i="1"/>
  <c r="DE74" i="1"/>
  <c r="R76" i="1"/>
  <c r="AL76" i="1"/>
  <c r="CH76" i="1"/>
  <c r="AP81" i="1"/>
  <c r="BN81" i="1"/>
  <c r="BZ81" i="1"/>
  <c r="DF116" i="1"/>
  <c r="DF119" i="1"/>
  <c r="BV206" i="1"/>
  <c r="DF65" i="1"/>
  <c r="DE64" i="1"/>
  <c r="DF66" i="1"/>
  <c r="AN71" i="1"/>
  <c r="AZ71" i="1"/>
  <c r="BL71" i="1"/>
  <c r="BX71" i="1"/>
  <c r="CJ71" i="1"/>
  <c r="DE71" i="1"/>
  <c r="AR71" i="1"/>
  <c r="CB71" i="1"/>
  <c r="T76" i="1"/>
  <c r="BL81" i="1"/>
  <c r="BX81" i="1"/>
  <c r="CJ81" i="1"/>
  <c r="DF86" i="1"/>
  <c r="DF87" i="1"/>
  <c r="DF99" i="1"/>
  <c r="DF103" i="1"/>
  <c r="DF106" i="1"/>
  <c r="DF111" i="1"/>
  <c r="DF113" i="1"/>
  <c r="DF120" i="1"/>
  <c r="DF122" i="1"/>
  <c r="DF125" i="1"/>
  <c r="DF130" i="1"/>
  <c r="DF132" i="1"/>
  <c r="T135" i="1"/>
  <c r="AR135" i="1"/>
  <c r="BD135" i="1"/>
  <c r="BP135" i="1"/>
  <c r="CB135" i="1"/>
  <c r="CN135" i="1"/>
  <c r="DF138" i="1"/>
  <c r="DE142" i="1"/>
  <c r="DF143" i="1"/>
  <c r="V142" i="1"/>
  <c r="BN142" i="1"/>
  <c r="V172" i="1"/>
  <c r="BT206" i="1"/>
  <c r="AX67" i="1"/>
  <c r="BT67" i="1"/>
  <c r="CF67" i="1"/>
  <c r="CR67" i="1"/>
  <c r="DF69" i="1"/>
  <c r="V71" i="1"/>
  <c r="V76" i="1"/>
  <c r="V81" i="1"/>
  <c r="DF90" i="1"/>
  <c r="DF92" i="1"/>
  <c r="DF94" i="1"/>
  <c r="DF98" i="1"/>
  <c r="DF100" i="1"/>
  <c r="DF114" i="1"/>
  <c r="DF123" i="1"/>
  <c r="DF128" i="1"/>
  <c r="DF134" i="1"/>
  <c r="AB142" i="1"/>
  <c r="AB254" i="1" s="1"/>
  <c r="AB260" i="1" s="1"/>
  <c r="AR142" i="1"/>
  <c r="BD142" i="1"/>
  <c r="BP142" i="1"/>
  <c r="CB142" i="1"/>
  <c r="CN142" i="1"/>
  <c r="AH142" i="1"/>
  <c r="BF142" i="1"/>
  <c r="BR142" i="1"/>
  <c r="CP142" i="1"/>
  <c r="DF146" i="1"/>
  <c r="DF149" i="1"/>
  <c r="AH172" i="1"/>
  <c r="AT172" i="1"/>
  <c r="BF172" i="1"/>
  <c r="BR172" i="1"/>
  <c r="CD172" i="1"/>
  <c r="CP172" i="1"/>
  <c r="CH206" i="1"/>
  <c r="BD206" i="1"/>
  <c r="CN206" i="1"/>
  <c r="BV67" i="1"/>
  <c r="CH67" i="1"/>
  <c r="BD67" i="1"/>
  <c r="CN67" i="1"/>
  <c r="AV71" i="1"/>
  <c r="CF71" i="1"/>
  <c r="DF85" i="1"/>
  <c r="DF102" i="1"/>
  <c r="DF104" i="1"/>
  <c r="DF109" i="1"/>
  <c r="DF112" i="1"/>
  <c r="DF118" i="1"/>
  <c r="DF121" i="1"/>
  <c r="DF126" i="1"/>
  <c r="DF129" i="1"/>
  <c r="AJ135" i="1"/>
  <c r="AV135" i="1"/>
  <c r="BH135" i="1"/>
  <c r="BT135" i="1"/>
  <c r="CF135" i="1"/>
  <c r="CR135" i="1"/>
  <c r="DF140" i="1"/>
  <c r="DF141" i="1"/>
  <c r="AV157" i="1"/>
  <c r="BH157" i="1"/>
  <c r="CF157" i="1"/>
  <c r="CR157" i="1"/>
  <c r="DF159" i="1"/>
  <c r="AP167" i="1"/>
  <c r="BB167" i="1"/>
  <c r="BN167" i="1"/>
  <c r="DF174" i="1"/>
  <c r="R172" i="1"/>
  <c r="DF177" i="1"/>
  <c r="AL186" i="1"/>
  <c r="AX186" i="1"/>
  <c r="AJ186" i="1"/>
  <c r="AV186" i="1"/>
  <c r="BH186" i="1"/>
  <c r="BT186" i="1"/>
  <c r="CF186" i="1"/>
  <c r="DF190" i="1"/>
  <c r="DF192" i="1"/>
  <c r="DF194" i="1"/>
  <c r="BP206" i="1"/>
  <c r="DF88" i="1"/>
  <c r="DF96" i="1"/>
  <c r="DF137" i="1"/>
  <c r="DF170" i="1"/>
  <c r="R167" i="1"/>
  <c r="P172" i="1"/>
  <c r="DE153" i="1"/>
  <c r="DF162" i="1"/>
  <c r="DF161" i="1" s="1"/>
  <c r="DF164" i="1"/>
  <c r="AH179" i="1"/>
  <c r="CP179" i="1"/>
  <c r="P179" i="1"/>
  <c r="R201" i="1"/>
  <c r="AR201" i="1"/>
  <c r="BD201" i="1"/>
  <c r="BP201" i="1"/>
  <c r="CB201" i="1"/>
  <c r="CN201" i="1"/>
  <c r="DF204" i="1"/>
  <c r="DF226" i="1"/>
  <c r="BB135" i="1"/>
  <c r="BN135" i="1"/>
  <c r="BZ135" i="1"/>
  <c r="CL135" i="1"/>
  <c r="DF145" i="1"/>
  <c r="DF166" i="1"/>
  <c r="DF165" i="1" s="1"/>
  <c r="DF169" i="1"/>
  <c r="DF173" i="1"/>
  <c r="AV179" i="1"/>
  <c r="BH179" i="1"/>
  <c r="DF181" i="1"/>
  <c r="BV179" i="1"/>
  <c r="CH179" i="1"/>
  <c r="DF182" i="1"/>
  <c r="DF183" i="1"/>
  <c r="DE195" i="1"/>
  <c r="BL206" i="1"/>
  <c r="BX206" i="1"/>
  <c r="CJ206" i="1"/>
  <c r="DF213" i="1"/>
  <c r="T142" i="1"/>
  <c r="DF168" i="1"/>
  <c r="DF171" i="1"/>
  <c r="DF175" i="1"/>
  <c r="DF178" i="1"/>
  <c r="DF227" i="1"/>
  <c r="DF144" i="1"/>
  <c r="AJ150" i="1"/>
  <c r="AV150" i="1"/>
  <c r="BH150" i="1"/>
  <c r="BT150" i="1"/>
  <c r="CF150" i="1"/>
  <c r="CR150" i="1"/>
  <c r="DF154" i="1"/>
  <c r="DF153" i="1" s="1"/>
  <c r="DF156" i="1"/>
  <c r="BB179" i="1"/>
  <c r="DF184" i="1"/>
  <c r="CR186" i="1"/>
  <c r="DE197" i="1"/>
  <c r="AH206" i="1"/>
  <c r="AT206" i="1"/>
  <c r="BF206" i="1"/>
  <c r="BR206" i="1"/>
  <c r="CD206" i="1"/>
  <c r="CP206" i="1"/>
  <c r="P206" i="1"/>
  <c r="DE172" i="1"/>
  <c r="DF176" i="1"/>
  <c r="DF185" i="1"/>
  <c r="DF196" i="1"/>
  <c r="DF208" i="1"/>
  <c r="DF217" i="1"/>
  <c r="DF223" i="1"/>
  <c r="DF231" i="1"/>
  <c r="DF233" i="1"/>
  <c r="BH237" i="1"/>
  <c r="CR237" i="1"/>
  <c r="DF241" i="1"/>
  <c r="DF252" i="1"/>
  <c r="DF180" i="1"/>
  <c r="AN179" i="1"/>
  <c r="AZ179" i="1"/>
  <c r="BL179" i="1"/>
  <c r="BX179" i="1"/>
  <c r="CJ179" i="1"/>
  <c r="DE179" i="1"/>
  <c r="DF188" i="1"/>
  <c r="DE186" i="1"/>
  <c r="DF199" i="1"/>
  <c r="DF203" i="1"/>
  <c r="DF211" i="1"/>
  <c r="DF212" i="1"/>
  <c r="DF214" i="1"/>
  <c r="DF216" i="1"/>
  <c r="DF218" i="1"/>
  <c r="DF220" i="1"/>
  <c r="DF228" i="1"/>
  <c r="DF235" i="1"/>
  <c r="DF244" i="1"/>
  <c r="DF246" i="1"/>
  <c r="DF248" i="1"/>
  <c r="DF207" i="1"/>
  <c r="DF210" i="1"/>
  <c r="DF222" i="1"/>
  <c r="DF225" i="1"/>
  <c r="P237" i="1"/>
  <c r="AN237" i="1"/>
  <c r="AZ237" i="1"/>
  <c r="BL237" i="1"/>
  <c r="BX237" i="1"/>
  <c r="CJ237" i="1"/>
  <c r="BF237" i="1"/>
  <c r="BR237" i="1"/>
  <c r="CD237" i="1"/>
  <c r="CP237" i="1"/>
  <c r="DF243" i="1"/>
  <c r="BN237" i="1"/>
  <c r="DF242" i="1"/>
  <c r="V237" i="1"/>
  <c r="AT237" i="1"/>
  <c r="DF250" i="1"/>
  <c r="DF187" i="1"/>
  <c r="AP186" i="1"/>
  <c r="BB186" i="1"/>
  <c r="BN186" i="1"/>
  <c r="BZ186" i="1"/>
  <c r="CL186" i="1"/>
  <c r="DF198" i="1"/>
  <c r="DF200" i="1"/>
  <c r="DE206" i="1"/>
  <c r="DF215" i="1"/>
  <c r="DF219" i="1"/>
  <c r="DF224" i="1"/>
  <c r="DF234" i="1"/>
  <c r="AR237" i="1"/>
  <c r="DF245" i="1"/>
  <c r="DF247" i="1"/>
  <c r="DF249" i="1"/>
  <c r="DF253" i="1"/>
  <c r="DF18" i="1"/>
  <c r="DF16" i="1"/>
  <c r="DF24" i="1"/>
  <c r="Y254" i="1"/>
  <c r="Y260" i="1" s="1"/>
  <c r="AE254" i="1"/>
  <c r="AE260" i="1" s="1"/>
  <c r="AK254" i="1"/>
  <c r="AK260" i="1" s="1"/>
  <c r="AQ254" i="1"/>
  <c r="AQ260" i="1" s="1"/>
  <c r="AW254" i="1"/>
  <c r="AW260" i="1" s="1"/>
  <c r="BC254" i="1"/>
  <c r="BC260" i="1" s="1"/>
  <c r="BI254" i="1"/>
  <c r="BI260" i="1" s="1"/>
  <c r="BO254" i="1"/>
  <c r="BO260" i="1" s="1"/>
  <c r="BU254" i="1"/>
  <c r="BU260" i="1" s="1"/>
  <c r="CA254" i="1"/>
  <c r="CA260" i="1" s="1"/>
  <c r="CG254" i="1"/>
  <c r="CG260" i="1" s="1"/>
  <c r="DF17" i="1"/>
  <c r="AJ27" i="1"/>
  <c r="DF32" i="1"/>
  <c r="DF34" i="1"/>
  <c r="AL31" i="1"/>
  <c r="BN31" i="1"/>
  <c r="BZ31" i="1"/>
  <c r="CL31" i="1"/>
  <c r="DE31" i="1"/>
  <c r="DF49" i="1"/>
  <c r="DF26" i="1"/>
  <c r="DF30" i="1"/>
  <c r="DF42" i="1"/>
  <c r="DF28" i="1"/>
  <c r="R27" i="1"/>
  <c r="DE27" i="1"/>
  <c r="DF37" i="1"/>
  <c r="DE12" i="1"/>
  <c r="R12" i="1"/>
  <c r="DF35" i="1"/>
  <c r="AJ38" i="1"/>
  <c r="CM254" i="1"/>
  <c r="CM260" i="1" s="1"/>
  <c r="CS254" i="1"/>
  <c r="CS260" i="1" s="1"/>
  <c r="CY254" i="1"/>
  <c r="CY260" i="1" s="1"/>
  <c r="R36" i="1"/>
  <c r="DF39" i="1"/>
  <c r="R47" i="1"/>
  <c r="DE50" i="1"/>
  <c r="P71" i="1"/>
  <c r="DE76" i="1"/>
  <c r="AN76" i="1"/>
  <c r="AZ76" i="1"/>
  <c r="BL76" i="1"/>
  <c r="BX76" i="1"/>
  <c r="CJ76" i="1"/>
  <c r="CZ254" i="1"/>
  <c r="CZ260" i="1" s="1"/>
  <c r="DF40" i="1"/>
  <c r="DF54" i="1"/>
  <c r="DF72" i="1"/>
  <c r="DF80" i="1"/>
  <c r="P38" i="1"/>
  <c r="AN38" i="1"/>
  <c r="AZ38" i="1"/>
  <c r="BL38" i="1"/>
  <c r="BX38" i="1"/>
  <c r="CJ38" i="1"/>
  <c r="DF73" i="1"/>
  <c r="AD76" i="1"/>
  <c r="CN76" i="1"/>
  <c r="DF77" i="1"/>
  <c r="DF79" i="1"/>
  <c r="DE61" i="1"/>
  <c r="BN67" i="1"/>
  <c r="BZ67" i="1"/>
  <c r="CL67" i="1"/>
  <c r="DF68" i="1"/>
  <c r="DF75" i="1"/>
  <c r="Q254" i="1"/>
  <c r="Q260" i="1" s="1"/>
  <c r="W254" i="1"/>
  <c r="W260" i="1" s="1"/>
  <c r="AC254" i="1"/>
  <c r="AC260" i="1" s="1"/>
  <c r="AI254" i="1"/>
  <c r="AI260" i="1" s="1"/>
  <c r="AO254" i="1"/>
  <c r="AO260" i="1" s="1"/>
  <c r="AU254" i="1"/>
  <c r="AU260" i="1" s="1"/>
  <c r="BA254" i="1"/>
  <c r="BA260" i="1" s="1"/>
  <c r="BG254" i="1"/>
  <c r="BG260" i="1" s="1"/>
  <c r="BM254" i="1"/>
  <c r="BM260" i="1" s="1"/>
  <c r="BS254" i="1"/>
  <c r="BS260" i="1" s="1"/>
  <c r="BY254" i="1"/>
  <c r="BY260" i="1" s="1"/>
  <c r="CE254" i="1"/>
  <c r="CE260" i="1" s="1"/>
  <c r="CK254" i="1"/>
  <c r="CK260" i="1" s="1"/>
  <c r="CQ254" i="1"/>
  <c r="CQ260" i="1" s="1"/>
  <c r="CW254" i="1"/>
  <c r="CW260" i="1" s="1"/>
  <c r="DC254" i="1"/>
  <c r="DC260" i="1" s="1"/>
  <c r="AV38" i="1"/>
  <c r="BH38" i="1"/>
  <c r="BT38" i="1"/>
  <c r="CF38" i="1"/>
  <c r="CR38" i="1"/>
  <c r="DF59" i="1"/>
  <c r="P81" i="1"/>
  <c r="AN81" i="1"/>
  <c r="AT81" i="1"/>
  <c r="AZ81" i="1"/>
  <c r="BF81" i="1"/>
  <c r="BR81" i="1"/>
  <c r="CD81" i="1"/>
  <c r="CP81" i="1"/>
  <c r="R135" i="1"/>
  <c r="DF148" i="1"/>
  <c r="DF152" i="1"/>
  <c r="DF84" i="1"/>
  <c r="DF151" i="1"/>
  <c r="DF195" i="1"/>
  <c r="AF81" i="1"/>
  <c r="AX81" i="1"/>
  <c r="BJ81" i="1"/>
  <c r="BV81" i="1"/>
  <c r="CH81" i="1"/>
  <c r="CT81" i="1"/>
  <c r="DF95" i="1"/>
  <c r="DF82" i="1"/>
  <c r="DF115" i="1"/>
  <c r="DF155" i="1"/>
  <c r="R155" i="1"/>
  <c r="DE171" i="1"/>
  <c r="DF236" i="1"/>
  <c r="R186" i="1"/>
  <c r="DF238" i="1"/>
  <c r="DF239" i="1"/>
  <c r="DF240" i="1"/>
  <c r="X254" i="1" l="1"/>
  <c r="X260" i="1" s="1"/>
  <c r="DF163" i="1"/>
  <c r="DF157" i="1"/>
  <c r="Z254" i="1"/>
  <c r="Z260" i="1" s="1"/>
  <c r="T254" i="1"/>
  <c r="T260" i="1" s="1"/>
  <c r="DF47" i="1"/>
  <c r="CH254" i="1"/>
  <c r="CH260" i="1" s="1"/>
  <c r="V254" i="1"/>
  <c r="V260" i="1" s="1"/>
  <c r="CT254" i="1"/>
  <c r="CT260" i="1" s="1"/>
  <c r="CP254" i="1"/>
  <c r="CP260" i="1" s="1"/>
  <c r="CB254" i="1"/>
  <c r="CB260" i="1" s="1"/>
  <c r="DF197" i="1"/>
  <c r="BB254" i="1"/>
  <c r="BB260" i="1" s="1"/>
  <c r="CD254" i="1"/>
  <c r="CD260" i="1" s="1"/>
  <c r="AV254" i="1"/>
  <c r="AV260" i="1" s="1"/>
  <c r="BL254" i="1"/>
  <c r="BL260" i="1" s="1"/>
  <c r="BD254" i="1"/>
  <c r="BD260" i="1" s="1"/>
  <c r="AT254" i="1"/>
  <c r="AT260" i="1" s="1"/>
  <c r="BP254" i="1"/>
  <c r="BP260" i="1" s="1"/>
  <c r="AL254" i="1"/>
  <c r="AL260" i="1" s="1"/>
  <c r="AH254" i="1"/>
  <c r="AH260" i="1" s="1"/>
  <c r="BJ254" i="1"/>
  <c r="BJ260" i="1" s="1"/>
  <c r="DF167" i="1"/>
  <c r="AX254" i="1"/>
  <c r="AX260" i="1" s="1"/>
  <c r="AD254" i="1"/>
  <c r="AD260" i="1" s="1"/>
  <c r="BH254" i="1"/>
  <c r="BH260" i="1" s="1"/>
  <c r="AR254" i="1"/>
  <c r="AR260" i="1" s="1"/>
  <c r="DF135" i="1"/>
  <c r="CL254" i="1"/>
  <c r="CL260" i="1" s="1"/>
  <c r="AZ254" i="1"/>
  <c r="AZ260" i="1" s="1"/>
  <c r="DF179" i="1"/>
  <c r="DF172" i="1"/>
  <c r="DF186" i="1"/>
  <c r="DF64" i="1"/>
  <c r="BZ254" i="1"/>
  <c r="BZ260" i="1" s="1"/>
  <c r="BV254" i="1"/>
  <c r="BV260" i="1" s="1"/>
  <c r="CN254" i="1"/>
  <c r="CN260" i="1" s="1"/>
  <c r="DF61" i="1"/>
  <c r="BN254" i="1"/>
  <c r="BN260" i="1" s="1"/>
  <c r="AP254" i="1"/>
  <c r="AP260" i="1" s="1"/>
  <c r="DF201" i="1"/>
  <c r="BF254" i="1"/>
  <c r="BF260" i="1" s="1"/>
  <c r="AJ254" i="1"/>
  <c r="AJ260" i="1" s="1"/>
  <c r="CV254" i="1"/>
  <c r="CV260" i="1" s="1"/>
  <c r="DF206" i="1"/>
  <c r="DE167" i="1"/>
  <c r="DE254" i="1" s="1"/>
  <c r="DE260" i="1" s="1"/>
  <c r="DF74" i="1"/>
  <c r="DF71" i="1"/>
  <c r="AF254" i="1"/>
  <c r="AF260" i="1" s="1"/>
  <c r="DF23" i="1"/>
  <c r="CR254" i="1"/>
  <c r="CR260" i="1" s="1"/>
  <c r="DF81" i="1"/>
  <c r="DF150" i="1"/>
  <c r="DF67" i="1"/>
  <c r="DF76" i="1"/>
  <c r="DF38" i="1"/>
  <c r="DF27" i="1"/>
  <c r="CF254" i="1"/>
  <c r="CF260" i="1" s="1"/>
  <c r="DF25" i="1"/>
  <c r="BT254" i="1"/>
  <c r="BT260" i="1" s="1"/>
  <c r="DF142" i="1"/>
  <c r="DF36" i="1"/>
  <c r="BR254" i="1"/>
  <c r="BR260" i="1" s="1"/>
  <c r="DF50" i="1"/>
  <c r="DF237" i="1"/>
  <c r="R254" i="1"/>
  <c r="R260" i="1" s="1"/>
  <c r="AN254" i="1"/>
  <c r="AN260" i="1" s="1"/>
  <c r="P254" i="1"/>
  <c r="P260" i="1" s="1"/>
  <c r="DF31" i="1"/>
  <c r="CJ254" i="1"/>
  <c r="CJ260" i="1" s="1"/>
  <c r="DF12" i="1"/>
  <c r="BX254" i="1"/>
  <c r="BX260" i="1" s="1"/>
  <c r="DF254" i="1" l="1"/>
  <c r="DF260" i="1" s="1"/>
</calcChain>
</file>

<file path=xl/sharedStrings.xml><?xml version="1.0" encoding="utf-8"?>
<sst xmlns="http://schemas.openxmlformats.org/spreadsheetml/2006/main" count="706" uniqueCount="607">
  <si>
    <t xml:space="preserve">Объемы медицинской помощи за счет средств ОМС в  условиях  стационара дневного прибывания в разрезе  клинико-статистических групп заболеваний  на 2023 год              
</t>
  </si>
  <si>
    <t>Код профиля</t>
  </si>
  <si>
    <t>№</t>
  </si>
  <si>
    <t>Код КСГ 2023</t>
  </si>
  <si>
    <t>КПГ / КСГ</t>
  </si>
  <si>
    <t>базовая ставка с 01.01.2023  15 030</t>
  </si>
  <si>
    <t>коэффициент относительной затратоемкости с 01.01.2023</t>
  </si>
  <si>
    <t>Дзп 
(доля заработной платы) с 01.01.2023</t>
  </si>
  <si>
    <t>коэффициент специфики с 01.01.2023</t>
  </si>
  <si>
    <t>районный коэффициент</t>
  </si>
  <si>
    <t>КГБУЗ "Краевая клиническая больница" имени профессора С.И. Сергеева МЗ ХК</t>
  </si>
  <si>
    <t>КГБУЗ "Краевая клиническая больница" имени профессора О.В. Владимирцева МЗ ХК</t>
  </si>
  <si>
    <t>КГБУЗ "Детская краевая клиническая больница" им. А.К. Пиотровича МЗ ХК</t>
  </si>
  <si>
    <t>КГБУЗ "Краевой клинический центр онкологии" МЗ ХК</t>
  </si>
  <si>
    <t>КГБУЗ «Перинатальный центр» им.проф. Г.С.Постола МЗ ХК</t>
  </si>
  <si>
    <t xml:space="preserve">КГБУЗ "Краевой кожно-венерологический диспансер" МЗ ХК 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</si>
  <si>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</si>
  <si>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ЧУЗ "Клиническая больница "РЖД-Медицина" г.Хабаровск</t>
  </si>
  <si>
    <t>КГБУЗ "Городская клиническая больница" им. Д.Н. Матвеева МЗХК</t>
  </si>
  <si>
    <t>КГБУЗ "Городская клиническая больница" имени профессора А.М. Войно-Ясенецкого МЗ ХК</t>
  </si>
  <si>
    <t>КГБУЗ  "Онкологический диспансер" МЗ</t>
  </si>
  <si>
    <t>ЧУЗ "Клиническая больница "РЖД-Медицина" г. Комсомольск</t>
  </si>
  <si>
    <t>Хабаровский филиал ДНЦ ФПД-НИИОМиД</t>
  </si>
  <si>
    <t>КГБУЗ "Городская клиническая больница" имени профессора Г.Л. Александровича МЗ ХК</t>
  </si>
  <si>
    <t>КГБУЗ "Родильный дом N 1" МЗ Хабаровского края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</si>
  <si>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</si>
  <si>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Хабаровского края</t>
  </si>
  <si>
    <t>КГБУЗ "ДКЦМР"Амурский " МЗХК</t>
  </si>
  <si>
    <t>ФКУЗ "Медико-санитарная часть МВД Российской Федерации по Хабаровскому краю"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</si>
  <si>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</si>
  <si>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</si>
  <si>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</si>
  <si>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</si>
  <si>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</si>
  <si>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"Районная больница муниципального района имени Лазо" МЗ Хабаровского края</t>
  </si>
  <si>
    <t>КГБУЗ "Городская больница" имени М.И. Шевчук МЗ ХК</t>
  </si>
  <si>
    <t>КГБУЗ  "Городская больница N 3" МЗ ХК</t>
  </si>
  <si>
    <t>КГБУЗ "Городская больница" имени А.В. Шульмана МЗ ХК</t>
  </si>
  <si>
    <t>КГБУЗ "Городская больница N 7" МЗ ХК</t>
  </si>
  <si>
    <t>КГБУЗ "Детская городская больница" МЗ ХК</t>
  </si>
  <si>
    <t>КГБУЗ "Амурская центральная районная больница" МЗ Хабаровского края</t>
  </si>
  <si>
    <t>КГБУЗ "Ванинская центральная районная больница" министерства здравоохранения Хабаровского края</t>
  </si>
  <si>
    <t>Ванинская больница ФГБУЗ "ДВОМЦ Федерального медико-биологического агенства России"</t>
  </si>
  <si>
    <t>КГБУЗ "Верхнебуреинская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</si>
  <si>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</si>
  <si>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</si>
  <si>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</si>
  <si>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"Солнечная районная больница" МЗ Хабаровского края</t>
  </si>
  <si>
    <t>КГБУЗ "Ульчская районная больница" МЗ Хабаровского края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</si>
  <si>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</si>
  <si>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</si>
  <si>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</si>
  <si>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ООО "ЭКО-центр"</t>
  </si>
  <si>
    <t>ООО "Альтернатива" г.Комсомольск</t>
  </si>
  <si>
    <t>ФГБУ "Федеральный центр сердечно-сосудистой хирургии" Министерства здравоохранения  Российской Федерации (г. Хабаровск)</t>
  </si>
  <si>
    <t>ООО "Эверест" (г. Липецк)</t>
  </si>
  <si>
    <t>ООО "Центр ЭКО" Хабаровск</t>
  </si>
  <si>
    <t>ИТОГО СДП</t>
  </si>
  <si>
    <t>с 01.01.2023</t>
  </si>
  <si>
    <t>0352001</t>
  </si>
  <si>
    <t>0310001</t>
  </si>
  <si>
    <t>0252001</t>
  </si>
  <si>
    <t>0351001</t>
  </si>
  <si>
    <t>0252002</t>
  </si>
  <si>
    <t>0351002</t>
  </si>
  <si>
    <t>353001</t>
  </si>
  <si>
    <t>4346001</t>
  </si>
  <si>
    <t>2141002</t>
  </si>
  <si>
    <t>2141010</t>
  </si>
  <si>
    <t>3151001</t>
  </si>
  <si>
    <t>4346004</t>
  </si>
  <si>
    <t>0352006</t>
  </si>
  <si>
    <t>2144011</t>
  </si>
  <si>
    <t>2148001</t>
  </si>
  <si>
    <t>2241001</t>
  </si>
  <si>
    <t>2241009</t>
  </si>
  <si>
    <t>2223001</t>
  </si>
  <si>
    <t>8156001</t>
  </si>
  <si>
    <t>1343001</t>
  </si>
  <si>
    <t>1343002</t>
  </si>
  <si>
    <t>1340004</t>
  </si>
  <si>
    <t>1343005</t>
  </si>
  <si>
    <t>1340011</t>
  </si>
  <si>
    <t>1343303</t>
  </si>
  <si>
    <t>3141002</t>
  </si>
  <si>
    <t>3141003</t>
  </si>
  <si>
    <t>3141004</t>
  </si>
  <si>
    <t>3141007</t>
  </si>
  <si>
    <t>3241001</t>
  </si>
  <si>
    <t>1340014</t>
  </si>
  <si>
    <t>1340006</t>
  </si>
  <si>
    <t>6349008</t>
  </si>
  <si>
    <t>1343008</t>
  </si>
  <si>
    <t>1340007</t>
  </si>
  <si>
    <t>1340010</t>
  </si>
  <si>
    <t>1340013</t>
  </si>
  <si>
    <t>1343004</t>
  </si>
  <si>
    <t>1343171</t>
  </si>
  <si>
    <t>1340003</t>
  </si>
  <si>
    <t>1340001</t>
  </si>
  <si>
    <t>1340012</t>
  </si>
  <si>
    <t>2106184</t>
  </si>
  <si>
    <t>3138223</t>
  </si>
  <si>
    <t>0352005</t>
  </si>
  <si>
    <t>2138243</t>
  </si>
  <si>
    <t>1 районная группа</t>
  </si>
  <si>
    <t>2 районная группа</t>
  </si>
  <si>
    <t>3 районная группа</t>
  </si>
  <si>
    <t>4 районная группа</t>
  </si>
  <si>
    <t>кол-во законченных случаев</t>
  </si>
  <si>
    <t>стоимость</t>
  </si>
  <si>
    <t>количество больных</t>
  </si>
  <si>
    <t>ds01</t>
  </si>
  <si>
    <t>Акушерское дело</t>
  </si>
  <si>
    <t>ds02</t>
  </si>
  <si>
    <t>Акушерство и гинекология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</si>
  <si>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</si>
  <si>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</si>
  <si>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</si>
  <si>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</si>
  <si>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</si>
  <si>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Операции на женских половых органах (уровень 1)</t>
  </si>
  <si>
    <t>ds02.004</t>
  </si>
  <si>
    <t>Операции на женских половых органах (уровень 2)</t>
  </si>
  <si>
    <t>ds02.006</t>
  </si>
  <si>
    <t>Искусственное прерывание беременности (аборт)</t>
  </si>
  <si>
    <t>ds02.007</t>
  </si>
  <si>
    <t>Аборт медикаментозный</t>
  </si>
  <si>
    <t>ds02.008</t>
  </si>
  <si>
    <t>Экстракорпоральное оплодотворение (уровень 1) 5.6.</t>
  </si>
  <si>
    <t>ds02.009</t>
  </si>
  <si>
    <t>Экстракорпоральное оплодотворение (уровень 2) 5.4.; 5.5.</t>
  </si>
  <si>
    <t>ds02.010</t>
  </si>
  <si>
    <t>Экстракорпоральное оплодотворение (уровень 3) 5.2.; 5.3.</t>
  </si>
  <si>
    <t>ds02.011</t>
  </si>
  <si>
    <t>Экстракорпоральное оплодотворение (уровень 4)  5.1.</t>
  </si>
  <si>
    <t>ds03</t>
  </si>
  <si>
    <t>Аллергология и иммунология</t>
  </si>
  <si>
    <t>ds03.001</t>
  </si>
  <si>
    <t>Нарушения с вовлечением иммунного механизма</t>
  </si>
  <si>
    <t>ds04</t>
  </si>
  <si>
    <t>Гастроэнтерология</t>
  </si>
  <si>
    <t>ds04.001</t>
  </si>
  <si>
    <t>Болезни органов пищеварения, взрослые</t>
  </si>
  <si>
    <t>ds05</t>
  </si>
  <si>
    <t>Гематология</t>
  </si>
  <si>
    <t>ds05.001</t>
  </si>
  <si>
    <t>Болезни крови (уровень 1)</t>
  </si>
  <si>
    <t>ds05.002</t>
  </si>
  <si>
    <t>Болезни крови (уровень 2)</t>
  </si>
  <si>
    <t>ds05.005</t>
  </si>
  <si>
    <t>Лекарственная терапия при доброкачественных заболеваниях крови и пузырном заносе</t>
  </si>
  <si>
    <t>ds06</t>
  </si>
  <si>
    <t>Дерматовенерология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</si>
  <si>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</si>
  <si>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</si>
  <si>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</si>
  <si>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</si>
  <si>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</si>
  <si>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</si>
  <si>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</si>
  <si>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</si>
  <si>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ds07</t>
  </si>
  <si>
    <t>Детская кардиология</t>
  </si>
  <si>
    <t>ds07.001</t>
  </si>
  <si>
    <t>Болезни системы кровообращения, дети</t>
  </si>
  <si>
    <t>ds08</t>
  </si>
  <si>
    <t>Детская онкология</t>
  </si>
  <si>
    <t>ds08.001</t>
  </si>
  <si>
    <t>Лекарственная терапия при ЗНО других локализаций (кроме лимфоидной и кроветворной тканей), дети</t>
  </si>
  <si>
    <t>ds08.002</t>
  </si>
  <si>
    <t>Лекарственная терапия при остром лейкозе, дети</t>
  </si>
  <si>
    <t>ds08.003</t>
  </si>
  <si>
    <t>Лекарственная терапия при других злокачественных новообразованиях лимфоидной и кроветворной тканей, дети</t>
  </si>
  <si>
    <t>ds09</t>
  </si>
  <si>
    <t>Детская урология-андрология</t>
  </si>
  <si>
    <t>ds09.001</t>
  </si>
  <si>
    <t xml:space="preserve">Операции на мужских половых органах, дети </t>
  </si>
  <si>
    <t>ds09.002</t>
  </si>
  <si>
    <t>Операции на почке и мочевыделительной системе, дети</t>
  </si>
  <si>
    <t>ds10</t>
  </si>
  <si>
    <t>Детская хирургия</t>
  </si>
  <si>
    <t>ds10.001</t>
  </si>
  <si>
    <t xml:space="preserve">Операции по поводу грыж, дети </t>
  </si>
  <si>
    <t>ds11</t>
  </si>
  <si>
    <t>Детская эндокринология</t>
  </si>
  <si>
    <t>ds11.001</t>
  </si>
  <si>
    <t>Сахарный диабет, дети</t>
  </si>
  <si>
    <t>ds11.002</t>
  </si>
  <si>
    <t>Другие болезни эндокринной системы, дети</t>
  </si>
  <si>
    <t>ds12</t>
  </si>
  <si>
    <t>Инфекционные болезни</t>
  </si>
  <si>
    <t>ds12.001</t>
  </si>
  <si>
    <t>Вирусный гепатит В хронический, лекарственная терапия</t>
  </si>
  <si>
    <t>ds12.012</t>
  </si>
  <si>
    <t>Лечение хронического вирусного гепатита C (уровень 1)</t>
  </si>
  <si>
    <t>ds12.013</t>
  </si>
  <si>
    <t>Лечение хронического вирусного гепатита C (уровень 2)</t>
  </si>
  <si>
    <t>ds12.014</t>
  </si>
  <si>
    <t>Лечение хронического вирусного гепатита C (уровень 3)</t>
  </si>
  <si>
    <t>ds12.015</t>
  </si>
  <si>
    <t>Лечение хронического вирусного гепатита C (уровень 4)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</si>
  <si>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</si>
  <si>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</si>
  <si>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</si>
  <si>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</si>
  <si>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</si>
  <si>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</si>
  <si>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</si>
  <si>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</si>
  <si>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</si>
  <si>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Респираторные инфекции верхних дыхательных путей, дети</t>
  </si>
  <si>
    <t>ds13</t>
  </si>
  <si>
    <t>Кардиология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</si>
  <si>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</si>
  <si>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</si>
  <si>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</si>
  <si>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</si>
  <si>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ds14</t>
  </si>
  <si>
    <t>Колопроктология</t>
  </si>
  <si>
    <t>ds14.001</t>
  </si>
  <si>
    <t>Операции на кишечнике и анальной области  (уровень 1)</t>
  </si>
  <si>
    <t>ds14.002</t>
  </si>
  <si>
    <t>Операции на кишечнике и анальной области  (уровень 2)</t>
  </si>
  <si>
    <t>ds15</t>
  </si>
  <si>
    <t>Неврология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</si>
  <si>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</si>
  <si>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</si>
  <si>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</si>
  <si>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</si>
  <si>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</si>
  <si>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Неврологические заболевания, лечение с применением ботулотоксина (уровень 2)</t>
  </si>
  <si>
    <t>ds16</t>
  </si>
  <si>
    <t>Нейрохирургия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</si>
  <si>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</si>
  <si>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</si>
  <si>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</si>
  <si>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 xml:space="preserve">Операции на периферической нервной системе </t>
  </si>
  <si>
    <t>ds17</t>
  </si>
  <si>
    <t>Неонатология</t>
  </si>
  <si>
    <t>ds17.001</t>
  </si>
  <si>
    <t>Нарушения, возникшие в перинатальном периоде</t>
  </si>
  <si>
    <t>ds18</t>
  </si>
  <si>
    <t>Нефрология (без диализа)</t>
  </si>
  <si>
    <t>ds18.001</t>
  </si>
  <si>
    <t>Гломерулярные болезни, почечная недостаточность (без диализа)</t>
  </si>
  <si>
    <t>ds18.002</t>
  </si>
  <si>
    <t xml:space="preserve">Лекарственная терапия у пациентов, получающих диализ 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</si>
  <si>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</si>
  <si>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</si>
  <si>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</si>
  <si>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</si>
  <si>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</t>
  </si>
  <si>
    <t>Онкология</t>
  </si>
  <si>
    <t>ds19.016</t>
  </si>
  <si>
    <t>Операции при злокачественных новообразованиях кожи (уровень 1)</t>
  </si>
  <si>
    <t>ds19.017</t>
  </si>
  <si>
    <t>Операции при злокачественных новообразованиях кожи (уровень 2)</t>
  </si>
  <si>
    <t>ds19.028</t>
  </si>
  <si>
    <t>Установка, замена порт системы (катетера) для лекарственной терапии злокачественных новообразований</t>
  </si>
  <si>
    <t>ds19.029</t>
  </si>
  <si>
    <t>Госпитализация в диагностических целях с постановкой (подтверждением) диагноза злокачественного новообразования с использованием ПЭТ КТ (только для федеральных медицинских организаций)</t>
  </si>
  <si>
    <t>ds19.033</t>
  </si>
  <si>
    <t>Госпитализация в диагностических целях с проведением молекулярно-генетического и (или) иммуногистохимического исследования или иммуннофенотипирования</t>
  </si>
  <si>
    <t>ds19.050</t>
  </si>
  <si>
    <t>Лучевая терапия (уровень 1)</t>
  </si>
  <si>
    <t>ds19.051</t>
  </si>
  <si>
    <t>Лучевая терапия (уровень 2)</t>
  </si>
  <si>
    <t>ds19.052</t>
  </si>
  <si>
    <t>Лучевая терапия (уровень 3)</t>
  </si>
  <si>
    <t>ds19.053</t>
  </si>
  <si>
    <t>Лучевая терапия (уровень 4)</t>
  </si>
  <si>
    <t>ds19.054</t>
  </si>
  <si>
    <t>Лучевая терапия (уровень 5)</t>
  </si>
  <si>
    <t>ds19.055</t>
  </si>
  <si>
    <t>Лучевая терапия (уровень 6)</t>
  </si>
  <si>
    <t>ds19.056</t>
  </si>
  <si>
    <t>Лучевая терапия (уровень 7)</t>
  </si>
  <si>
    <t>ds19.057</t>
  </si>
  <si>
    <t>Лучевая терапия (уровень 8)</t>
  </si>
  <si>
    <t>ds19.058</t>
  </si>
  <si>
    <t>Лучевая терапия в сочетании с лекарственной терапией (уровень 1)</t>
  </si>
  <si>
    <t>ds19.060</t>
  </si>
  <si>
    <t>Лучевая терапия в сочетании с лекарственной терапией (уровень 3)</t>
  </si>
  <si>
    <t>ds19.061</t>
  </si>
  <si>
    <t>Лучевая терапия в сочетании с лекарственной терапией (уровень 4)</t>
  </si>
  <si>
    <t>ds19.062</t>
  </si>
  <si>
    <t>Лучевая терапия в сочетании с лекарственной терапией (уровень 5)</t>
  </si>
  <si>
    <t>ds19.063</t>
  </si>
  <si>
    <t>ЗНО лимфоидной и кроветворной тканей без специального противоопухолевого лечения (уровень 1)</t>
  </si>
  <si>
    <t>ds19.064</t>
  </si>
  <si>
    <t>ЗНО лимфоидной и кроветворной тканей без специального противоопухолевого лечения (уровень 2)</t>
  </si>
  <si>
    <t>ds19.065</t>
  </si>
  <si>
    <t>ЗНО лимфоидной и кроветворной тканей без специального противоопухолевого лечения (уровень 3)</t>
  </si>
  <si>
    <t>ds19.066</t>
  </si>
  <si>
    <t>ЗНО лимфоидной и кроветворной тканей без специального противоопухолевого лечения (уровень 4)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</si>
  <si>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</si>
  <si>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</si>
  <si>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</si>
  <si>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</si>
  <si>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</si>
  <si>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</si>
  <si>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</si>
  <si>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</si>
  <si>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</si>
  <si>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</si>
  <si>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</si>
  <si>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</si>
  <si>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</si>
  <si>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</si>
  <si>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</si>
  <si>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</si>
  <si>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</si>
  <si>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</si>
  <si>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</si>
  <si>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</si>
  <si>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</si>
  <si>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</si>
  <si>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</si>
  <si>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</si>
  <si>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</si>
  <si>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</si>
  <si>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ds19.097</t>
  </si>
  <si>
    <t>Лекарственная терапия при злокачественных новообразованиях (кроме лимфоидной и кроветворной тканей), взрослые (уровень 1)</t>
  </si>
  <si>
    <t>ds19.098</t>
  </si>
  <si>
    <t>Лекарственная терапия при злокачественных новообразованиях (кроме лимфоидной и кроветворной тканей), взрослые (уровень 2)</t>
  </si>
  <si>
    <t>ds19.099</t>
  </si>
  <si>
    <t>Лекарственная терапия при злокачественных новообразованиях (кроме лимфоидной и кроветворной тканей), взрослые (уровень 3)</t>
  </si>
  <si>
    <t>ds19.100</t>
  </si>
  <si>
    <t>Лекарственная терапия при злокачественных новообразованиях (кроме лимфоидной и кроветворной тканей), взрослые (уровень 4)</t>
  </si>
  <si>
    <t>ds19.101</t>
  </si>
  <si>
    <t>Лекарственная терапия при злокачественных новообразованиях (кроме лимфоидной и кроветворной тканей), взрослые (уровень 5)</t>
  </si>
  <si>
    <t>ds19.102</t>
  </si>
  <si>
    <t>Лекарственная терапия при злокачественных новообразованиях (кроме лимфоидной и кроветворной тканей), взрослые (уровень 6)</t>
  </si>
  <si>
    <t>ds19.103</t>
  </si>
  <si>
    <t>Лекарственная терапия при злокачественных новообразованиях (кроме лимфоидной и кроветворной тканей), взрослые (уровень 7)</t>
  </si>
  <si>
    <t>ds19.104</t>
  </si>
  <si>
    <t>Лекарственная терапия при злокачественных новообразованиях (кроме лимфоидной и кроветворной тканей), взрослые (уровень 8)</t>
  </si>
  <si>
    <t>ds19.105</t>
  </si>
  <si>
    <t>Лекарственная терапия при злокачественных новообразованиях (кроме лимфоидной и кроветворной тканей), взрослые (уровень 9)</t>
  </si>
  <si>
    <t>ds19.106</t>
  </si>
  <si>
    <t>Лекарственная терапия при злокачественных новообразованиях (кроме лимфоидной и кроветворной тканей), взрослые (уровень 10)</t>
  </si>
  <si>
    <t>ds19.107</t>
  </si>
  <si>
    <t>Лекарственная терапия при злокачественных новообразованиях (кроме лимфоидной и кроветворной тканей), взрослые (уровень 11)</t>
  </si>
  <si>
    <t>ds19.108</t>
  </si>
  <si>
    <t>Лекарственная терапия при злокачественных новообразованиях (кроме лимфоидной и кроветворной тканей), взрослые (уровень 12)</t>
  </si>
  <si>
    <t>ds19.109</t>
  </si>
  <si>
    <t>Лекарственная терапия при злокачественных новообразованиях (кроме лимфоидной и кроветворной тканей), взрослые (уровень 13)</t>
  </si>
  <si>
    <t>ds19.110</t>
  </si>
  <si>
    <t>Лекарственная терапия при злокачественных новообразованиях (кроме лимфоидной и кроветворной тканей), взрослые (уровень 14)</t>
  </si>
  <si>
    <t>ds19.111</t>
  </si>
  <si>
    <t>Лекарственная терапия при злокачественных новообразованиях (кроме лимфоидной и кроветворной тканей), взрослые (уровень 15)</t>
  </si>
  <si>
    <t>ds19.112</t>
  </si>
  <si>
    <t>Лекарственная терапия при злокачественных новообразованиях (кроме лимфоидной и кроветворной тканей), взрослые (уровень 16)</t>
  </si>
  <si>
    <t>ds19.113</t>
  </si>
  <si>
    <t>Лекарственная терапия при злокачественных новообразованиях (кроме лимфоидной и кроветворной тканей), взрослые (уровень 17)</t>
  </si>
  <si>
    <t>ds19.114</t>
  </si>
  <si>
    <t>Лекарственная терапия при злокачественных новообразованиях (кроме лимфоидной и кроветворной тканей), взрослые (уровень 18)</t>
  </si>
  <si>
    <t>ds19.115</t>
  </si>
  <si>
    <t>Лекарственная терапия при злокачественных новообразованиях (кроме лимфоидной и кроветворной тканей), взрослые (уровень 19)</t>
  </si>
  <si>
    <t>ds20</t>
  </si>
  <si>
    <t>Оториноларингология</t>
  </si>
  <si>
    <t>ds20.001</t>
  </si>
  <si>
    <t>Болезни уха, горла, носа</t>
  </si>
  <si>
    <t>ds20.002</t>
  </si>
  <si>
    <t>Операции на органе слуха, придаточных пазухах носа  и верхних дыхательных путях (уровень 1)</t>
  </si>
  <si>
    <t>ds20.003</t>
  </si>
  <si>
    <t>Операции на органе слуха, придаточных пазухах носа  и верхних дыхательных путях (уровень 2)</t>
  </si>
  <si>
    <t>ds20.004</t>
  </si>
  <si>
    <t>Операции на органе слуха, придаточных пазухах носа  и верхних дыхательных путях (уровень 3)</t>
  </si>
  <si>
    <t>ds20.005</t>
  </si>
  <si>
    <t>Операции на органе слуха, придаточных пазухах носа  и верхних дыхательных путях (уровень 4)</t>
  </si>
  <si>
    <t>ds20.006</t>
  </si>
  <si>
    <t>Замена речевого процессора</t>
  </si>
  <si>
    <t>ds21</t>
  </si>
  <si>
    <t>Офтальмология</t>
  </si>
  <si>
    <t>ds21.001</t>
  </si>
  <si>
    <t>Болезни и травмы глаза</t>
  </si>
  <si>
    <t>ds21.002</t>
  </si>
  <si>
    <t>Операции на органе зрения (уровень 1)</t>
  </si>
  <si>
    <t>ds21.003</t>
  </si>
  <si>
    <t>Операции на органе зрения (уровень 2)</t>
  </si>
  <si>
    <t>ds21.004</t>
  </si>
  <si>
    <t>Операции на органе зрения (уровень 3)</t>
  </si>
  <si>
    <t>ds21.005</t>
  </si>
  <si>
    <t>Операции на органе зрения (уровень 4)</t>
  </si>
  <si>
    <t>ds21.006</t>
  </si>
  <si>
    <t>Операции на органе зрения (уровень 5)</t>
  </si>
  <si>
    <t>ds21.007</t>
  </si>
  <si>
    <t>Операции на органе зрения (факоэмульсификация с имплантацией ИОЛ)</t>
  </si>
  <si>
    <t>ds22</t>
  </si>
  <si>
    <t>Педиатрия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</si>
  <si>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</si>
  <si>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</si>
  <si>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</si>
  <si>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</si>
  <si>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</t>
  </si>
  <si>
    <t>Пульмонология</t>
  </si>
  <si>
    <t>ds23.001</t>
  </si>
  <si>
    <t>Болезни органов дыхания</t>
  </si>
  <si>
    <t>ds24</t>
  </si>
  <si>
    <t>Ревматология</t>
  </si>
  <si>
    <t>ds24.001</t>
  </si>
  <si>
    <t>Системные поражения соединительной ткани, артропатии, спондилопатии, взрослые</t>
  </si>
  <si>
    <t>ds25</t>
  </si>
  <si>
    <t>Сердечно-сосудистая хирургия</t>
  </si>
  <si>
    <t>ds25.001</t>
  </si>
  <si>
    <t>Диагностическое обследование сердечно-сосудистой системы</t>
  </si>
  <si>
    <t>ds25.002</t>
  </si>
  <si>
    <t>Операции на сосудах (уровень 1)</t>
  </si>
  <si>
    <t>ds25.003</t>
  </si>
  <si>
    <t>Операции на сосудах (уровень 2)</t>
  </si>
  <si>
    <t>ds26</t>
  </si>
  <si>
    <t>Стоматология детская</t>
  </si>
  <si>
    <t>ds26.001</t>
  </si>
  <si>
    <t>Болезни полости рта, слюнных желез и челюстей, врожденные аномалии лица и шеи, дети</t>
  </si>
  <si>
    <t>ds27</t>
  </si>
  <si>
    <t>Терапия</t>
  </si>
  <si>
    <t>ds27.001</t>
  </si>
  <si>
    <t>Отравления и другие воздействия внешних причин</t>
  </si>
  <si>
    <t>ds28</t>
  </si>
  <si>
    <t>Торакальная хирургия</t>
  </si>
  <si>
    <t>ds28.001</t>
  </si>
  <si>
    <t xml:space="preserve">Операции на нижних дыхательных путях и легочной ткани, органах средостения </t>
  </si>
  <si>
    <t>ds29</t>
  </si>
  <si>
    <t>Травматология и ортопедия</t>
  </si>
  <si>
    <t>ds29.001</t>
  </si>
  <si>
    <t>Операции на костно-мышечной системе и суставах (уровень 1)</t>
  </si>
  <si>
    <t>ds29.002</t>
  </si>
  <si>
    <t>Операции на костно-мышечной системе и суставах (уровень 2)</t>
  </si>
  <si>
    <t>ds29.003</t>
  </si>
  <si>
    <t>Операции на костно-мышечной системе и суставах (уровень 3)</t>
  </si>
  <si>
    <t>ds29.004</t>
  </si>
  <si>
    <t>Заболевания опорно-двигательного аппарата, травмы, болезни мягких тканей</t>
  </si>
  <si>
    <t>ds30</t>
  </si>
  <si>
    <t>Урология</t>
  </si>
  <si>
    <t>ds30.001</t>
  </si>
  <si>
    <t>Болезни, врожденные аномалии, повреждения мочевой системы и мужских половых органов</t>
  </si>
  <si>
    <t>ds30.002</t>
  </si>
  <si>
    <t>Операции на мужских половых органах, взрослые (уровень 1)</t>
  </si>
  <si>
    <t>ds30.003</t>
  </si>
  <si>
    <t>Операции на мужских половых органах, взрослые (уровень 2)</t>
  </si>
  <si>
    <t>ds30.004</t>
  </si>
  <si>
    <t>Операции на почке и мочевыделительной системе, взрослые (уровень 1)</t>
  </si>
  <si>
    <t>ds30.005</t>
  </si>
  <si>
    <t>Операции на почке и мочевыделительной системе, взрослые (уровень 2)</t>
  </si>
  <si>
    <t>ds30.006</t>
  </si>
  <si>
    <t>Операции на почке и мочевыделительной системе, взрослые (уровень 3)</t>
  </si>
  <si>
    <t>ds31</t>
  </si>
  <si>
    <t>Хирургия</t>
  </si>
  <si>
    <t>ds31.001</t>
  </si>
  <si>
    <t xml:space="preserve">Болезни , новообразования молочной железы </t>
  </si>
  <si>
    <t>ds31.002</t>
  </si>
  <si>
    <t>Операции на коже, подкожной клетчатке, придатках кожи (уровень 1)</t>
  </si>
  <si>
    <t>ds31.003</t>
  </si>
  <si>
    <t>Операции на коже, подкожной клетчатке, придатках кожи (уровень 2)</t>
  </si>
  <si>
    <t>ds31.004</t>
  </si>
  <si>
    <t>Операции на коже, подкожной клетчатке, придатках кожи (уровень 3)</t>
  </si>
  <si>
    <t>ds31.005</t>
  </si>
  <si>
    <t>Операции на органах кроветворения и иммунной системы</t>
  </si>
  <si>
    <t>ds31.006</t>
  </si>
  <si>
    <t xml:space="preserve">Операции на молочной железе </t>
  </si>
  <si>
    <t>ds32</t>
  </si>
  <si>
    <t>Хирургия (абдоминальная)</t>
  </si>
  <si>
    <t>ds32.001</t>
  </si>
  <si>
    <t>Операции на пищеводе, желудке, двенадцатиперстной кишке (уровень 1)</t>
  </si>
  <si>
    <t>ds32.002</t>
  </si>
  <si>
    <t>Операции на пищеводе, желудке, двенадцатиперстной кишке (уровень 2)</t>
  </si>
  <si>
    <t>ds32.003</t>
  </si>
  <si>
    <t>Операции по поводу грыж, взрослые (уровень 1)</t>
  </si>
  <si>
    <t>ds32.004</t>
  </si>
  <si>
    <t>Операции по поводу грыж, взрослые (уровень 2)</t>
  </si>
  <si>
    <t>ds32.005</t>
  </si>
  <si>
    <t>Операции по поводу грыж, взрослые (уровень 3)</t>
  </si>
  <si>
    <t>ds32.006</t>
  </si>
  <si>
    <t>Операции на желчном пузыре и желчевыводящих путях</t>
  </si>
  <si>
    <t>ds32.007</t>
  </si>
  <si>
    <t>Другие операции на органах брюшной полости (уровень 1)</t>
  </si>
  <si>
    <t>ds32.008</t>
  </si>
  <si>
    <t>Другие операции на органах брюшной полости (уровень 2)</t>
  </si>
  <si>
    <t>ds33</t>
  </si>
  <si>
    <t>Хирургия (комбустиология)</t>
  </si>
  <si>
    <t>ds33.001</t>
  </si>
  <si>
    <t xml:space="preserve">Ожоги и отморожения </t>
  </si>
  <si>
    <t>ds34</t>
  </si>
  <si>
    <t>Челюстно-лицевая хирургия</t>
  </si>
  <si>
    <t>ds34.001</t>
  </si>
  <si>
    <t>Болезни полости рта, слюнных желез и челюстей, врожденные аномалии лица и шеи, взрослые</t>
  </si>
  <si>
    <t>ds34.002</t>
  </si>
  <si>
    <t>Операции на органах  полости рта (уровень 1)</t>
  </si>
  <si>
    <t>ds34.003</t>
  </si>
  <si>
    <t>Операции на органах  полости рта (уровень 2)</t>
  </si>
  <si>
    <t>ds35</t>
  </si>
  <si>
    <t>Эндокринология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</si>
  <si>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</si>
  <si>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</si>
  <si>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</si>
  <si>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</si>
  <si>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</si>
  <si>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Кистозный фиброз</t>
  </si>
  <si>
    <t>ds35.004</t>
  </si>
  <si>
    <t>Лечение кистозного фиброза с применением ингаляционной антибактериальной терапии</t>
  </si>
  <si>
    <t>ds36</t>
  </si>
  <si>
    <t>Прочее</t>
  </si>
  <si>
    <t>ds36.001</t>
  </si>
  <si>
    <t>Комплексное лечение  с применением препаратов иммуноглобулина</t>
  </si>
  <si>
    <t>ds36.002</t>
  </si>
  <si>
    <t>Факторы, влияющие на состояние здоровья  населения и обращения в учреждения здравоохранения</t>
  </si>
  <si>
    <t>ds36.011</t>
  </si>
  <si>
    <t>Оказание услуг диализа (только для федеральных медицинских организаций)</t>
  </si>
  <si>
    <t>ds36.003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</si>
  <si>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</si>
  <si>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ds36.005</t>
  </si>
  <si>
    <t>Отторжение, отмирание трансплантата органов и тканей</t>
  </si>
  <si>
    <t>ds36.006</t>
  </si>
  <si>
    <t>Злокачественое новообразование без специального противоопухолевого лечения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</si>
  <si>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</si>
  <si>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</si>
  <si>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</si>
  <si>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</si>
  <si>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ds36.014</t>
  </si>
  <si>
    <t>Лечение с применением генно-инженерных биологических препаратов и селективных иммунодепрессантов (инициация)</t>
  </si>
  <si>
    <t>ds36.015</t>
  </si>
  <si>
    <t>Лечение с применением генно-инженерных биологических препаратов и селективных иммунодепрессантов (уровень 1)</t>
  </si>
  <si>
    <t>ds36.016</t>
  </si>
  <si>
    <t>Лечение с применением генно-инженерных биологических препаратов и селективных иммунодепрессантов (уровень 2)</t>
  </si>
  <si>
    <t>ds36.017</t>
  </si>
  <si>
    <t>Лечение с применением генно-инженерных биологических препаратов и селективных иммунодепрессантов (уровень 3)</t>
  </si>
  <si>
    <t>ds36.018</t>
  </si>
  <si>
    <t>Лечение с применением генно-инженерных биологических препаратов и селективных иммунодепрессантов (уровень 4)</t>
  </si>
  <si>
    <t>ds36.019</t>
  </si>
  <si>
    <t>Лечение с применением генно-инженерных биологических препаратов и селективных иммунодепрессантов (уровень 5)</t>
  </si>
  <si>
    <t>ds36.020</t>
  </si>
  <si>
    <t>Лечение с применением генно-инженерных биологических препаратов и селективных иммунодепрессантов (уровень 6)</t>
  </si>
  <si>
    <t>ds36.021</t>
  </si>
  <si>
    <t>Лечение с применением генно-инженерных биологических препаратов и селективных иммунодепрессантов (уровень 7)</t>
  </si>
  <si>
    <t>ds36.022</t>
  </si>
  <si>
    <t>Лечение с применением генно-инженерных биологических препаратов и селективных иммунодепрессантов (уровень 8)</t>
  </si>
  <si>
    <t>ds36.023</t>
  </si>
  <si>
    <t>Лечение с применением генно-инженерных биологических препаратов и селективных иммунодепрессантов (уровень 9)</t>
  </si>
  <si>
    <t>ds36.024</t>
  </si>
  <si>
    <t>Лечение с применением генно-инженерных биологических препаратов и селективных иммунодепрессантов (уровень 10)</t>
  </si>
  <si>
    <t>ds36.025</t>
  </si>
  <si>
    <t>Лечение с применением генно-инженерных биологических препаратов и селективных иммунодепрессантов (уровень 11)</t>
  </si>
  <si>
    <t>ds36.026</t>
  </si>
  <si>
    <t>Лечение с применением генно-инженерных биологических препаратов и селективных иммунодепрессантов (уровень 12)</t>
  </si>
  <si>
    <t>ds36.027</t>
  </si>
  <si>
    <t>Лечение с применением генно-инженерных биологических препаратов и селективных иммунодепрессантов (уровень 13)</t>
  </si>
  <si>
    <t>ds36.028</t>
  </si>
  <si>
    <t>Лечение с применением генно-инженерных биологических препаратов и селективных иммунодепрессантов (уровень 14)</t>
  </si>
  <si>
    <t>ds36.029</t>
  </si>
  <si>
    <t>Лечение с применением генно-инженерных биологических препаратов и селективных иммунодепрессантов (уровень 15)</t>
  </si>
  <si>
    <t>ds36.030</t>
  </si>
  <si>
    <t>Лечение с применением генно-инженерных биологических препаратов и селективных иммунодепрессантов (уровень 16)</t>
  </si>
  <si>
    <t>ds36.031</t>
  </si>
  <si>
    <t>Лечение с применением генно-инженерных биологических препаратов и селективных иммунодепрессантов (уровень 17)</t>
  </si>
  <si>
    <t>ds36.032</t>
  </si>
  <si>
    <t>Лечение с применением генно-инженерных биологических препаратов и селективных иммунодепрессантов (уровень 18)</t>
  </si>
  <si>
    <t>ds36.033</t>
  </si>
  <si>
    <t>Лечение с применением генно-инженерных биологических препаратов и селективных иммунодепрессантов (уровень 19)</t>
  </si>
  <si>
    <t>ds36.034</t>
  </si>
  <si>
    <t>Лечение с применением генно-инженерных биологических препаратов и селективных иммунодепрессантов (уровень 20)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</si>
  <si>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</si>
  <si>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</si>
  <si>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ds37</t>
  </si>
  <si>
    <t>Медицинская реабилитация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</si>
  <si>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</si>
  <si>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</si>
  <si>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</si>
  <si>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Медицинская реабилитация пациентов с заболеваниями центральной нервной системы (3 балла по ШРМ)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</si>
  <si>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</si>
  <si>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</si>
  <si>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</si>
  <si>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</si>
  <si>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ds37.005</t>
  </si>
  <si>
    <t>Медицинская кардиореабилитация (2 балла по ШРМ)</t>
  </si>
  <si>
    <t>ds37.006</t>
  </si>
  <si>
    <t>Медицинская кардиореабилитация (3 балла по ШРМ)</t>
  </si>
  <si>
    <t>ds37.007</t>
  </si>
  <si>
    <t>Медицинская реабилитация при других соматических заболеваниях (2 балла по ШРМ)</t>
  </si>
  <si>
    <t>ds37.008</t>
  </si>
  <si>
    <t>Медицинская реабилитация при других соматических заболеванияx (3 балла по ШРМ)</t>
  </si>
  <si>
    <t>ds37.009</t>
  </si>
  <si>
    <t>Медицинская реабилитация детей, перенесших заболевания перинатального периода</t>
  </si>
  <si>
    <t>ds37.010</t>
  </si>
  <si>
    <t>Медицинская реабилитация детей с нарушениями слуха без замены речевого процессора системы кохлеарной имплантации</t>
  </si>
  <si>
    <t>ds37.011</t>
  </si>
  <si>
    <t>Медицинская реабилитация детей с поражениями центральной нервной системы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</si>
  <si>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</si>
  <si>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</si>
  <si>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</si>
  <si>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</si>
  <si>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</si>
  <si>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</si>
  <si>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</si>
  <si>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</si>
  <si>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</si>
  <si>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Медицинская реабилитация после перенесенной коронавирусной инфекции COVID-19 (3 балла по ШРМ)</t>
  </si>
  <si>
    <t>ИТОГО</t>
  </si>
  <si>
    <t>27.06.2023 №6</t>
  </si>
  <si>
    <t>30.05.2023 №5</t>
  </si>
  <si>
    <t>21.04.2023 №4</t>
  </si>
  <si>
    <t>31.03.2023 №3</t>
  </si>
  <si>
    <t>31.01.2023 №1</t>
  </si>
  <si>
    <t>к Решению Комиссии   по разработке ТП ОМС от 08.08.2023 №7</t>
  </si>
  <si>
    <t>08.08.2023 №7</t>
  </si>
  <si>
    <t xml:space="preserve">Приложение №4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</si>
</sst>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1" formatCode="_-* #,##0\ _₽_-;\-* #,##0\ _₽_-;_-* &quot;-&quot;\ _₽_-;_-@_-"/>
    <numFmt numFmtId="43" formatCode="_-* #,##0.00\ _₽_-;\-* #,##0.00\ _₽_-;_-* &quot;-&quot;??\ _₽_-;_-@_-"/>
    <numFmt numFmtId="164" formatCode="0;[Red]0"/>
    <numFmt numFmtId="165" formatCode="_-* #,##0.00\ _₽_-;\-* #,##0.00\ _₽_-;_-* &quot;-&quot;\ _₽_-;_-@_-"/>
    <numFmt numFmtId="166" formatCode="#,##0.0"/>
    <numFmt numFmtId="167" formatCode="_-* #,##0_р_._-;\-* #,##0_р_._-;_-* &quot;-&quot;_р_._-;_-@_-"/>
    <numFmt numFmtId="168" formatCode="0.000"/>
    <numFmt numFmtId="169" formatCode="#,##0.00_ ;\-#,##0.00\ "/>
    <numFmt numFmtId="170" formatCode="0.0"/>
    <numFmt numFmtId="171" formatCode="0.0%"/>
    <numFmt numFmtId="172" formatCode="_-* #,##0.00_р_._-;\-* #,##0.00_р_._-;_-* &quot;-&quot;_р_._-;_-@_-"/>
    <numFmt numFmtId="173" formatCode="_-* #,##0.00_р_._-;\-* #,##0.00_р_._-;_-* &quot;-&quot;??_р_._-;_-@_-"/>
  </numFmts>
  <fonts count="5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name val="Arial Cyr"/>
      <charset val="204"/>
    </font>
    <font>
      <sz val="11"/>
      <name val="Times New Roman Cyr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9"/>
      <color theme="1"/>
      <name val="Times New Roman"/>
      <family val="2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name val="Times New Roman"/>
      <family val="2"/>
      <charset val="204"/>
    </font>
    <font>
      <sz val="11"/>
      <name val="Times New Roman"/>
      <family val="2"/>
      <charset val="204"/>
    </font>
    <font>
      <sz val="9"/>
      <color theme="1"/>
      <name val="Calibri"/>
      <family val="2"/>
      <charset val="204"/>
      <scheme val="minor"/>
    </font>
    <font>
      <i/>
      <sz val="9"/>
      <name val="Times New Roman"/>
      <family val="2"/>
      <charset val="204"/>
    </font>
    <font>
      <i/>
      <sz val="10"/>
      <name val="Times New Roman"/>
      <family val="2"/>
      <charset val="204"/>
    </font>
    <font>
      <i/>
      <sz val="12"/>
      <name val="Times New Roman"/>
      <family val="2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color theme="0"/>
      <name val="Times New Roman"/>
      <family val="2"/>
      <charset val="204"/>
    </font>
    <font>
      <i/>
      <sz val="11"/>
      <color theme="0"/>
      <name val="Times New Roman"/>
      <family val="2"/>
      <charset val="204"/>
    </font>
    <font>
      <i/>
      <sz val="12"/>
      <color theme="0"/>
      <name val="Times New Roman"/>
      <family val="2"/>
      <charset val="204"/>
    </font>
    <font>
      <b/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sz val="11"/>
      <color rgb="FFC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0"/>
      <name val="Arial Cyr"/>
      <charset val="204"/>
    </font>
    <font>
      <sz val="11"/>
      <color rgb="FFFF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71">
    <xf numFmtId="0" fontId="0" fillId="0" borderId="0"/>
    <xf numFmtId="0" fontId="4" fillId="0" borderId="0"/>
    <xf numFmtId="0" fontId="7" fillId="0" borderId="0"/>
    <xf numFmtId="0" fontId="41" fillId="0" borderId="0"/>
    <xf numFmtId="0" fontId="55" fillId="0" borderId="0"/>
    <xf numFmtId="0" fontId="7" fillId="0" borderId="0"/>
    <xf numFmtId="0" fontId="7" fillId="0" borderId="0"/>
    <xf numFmtId="0" fontId="56" fillId="0" borderId="0"/>
    <xf numFmtId="0" fontId="7" fillId="0" borderId="0"/>
    <xf numFmtId="0" fontId="41" fillId="0" borderId="0"/>
    <xf numFmtId="0" fontId="41" fillId="0" borderId="0"/>
    <xf numFmtId="0" fontId="4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7" fillId="0" borderId="0"/>
    <xf numFmtId="0" fontId="7" fillId="0" borderId="0"/>
    <xf numFmtId="0" fontId="56" fillId="0" borderId="0"/>
    <xf numFmtId="0" fontId="58" fillId="0" borderId="0"/>
    <xf numFmtId="0" fontId="56" fillId="0" borderId="0"/>
    <xf numFmtId="0" fontId="8" fillId="0" borderId="0" applyFill="0" applyBorder="0" applyProtection="0">
      <alignment wrapText="1"/>
      <protection locked="0"/>
    </xf>
    <xf numFmtId="9" fontId="41" fillId="0" borderId="0" applyFont="0" applyFill="0" applyBorder="0" applyAlignment="0" applyProtection="0"/>
    <xf numFmtId="9" fontId="56" fillId="0" borderId="0" quotePrefix="1" applyFont="0" applyFill="0" applyBorder="0" applyAlignment="0">
      <protection locked="0"/>
    </xf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57" fillId="0" borderId="0" applyFont="0" applyFill="0" applyBorder="0" applyAlignment="0" applyProtection="0"/>
    <xf numFmtId="4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56" fillId="0" borderId="0" quotePrefix="1" applyFont="0" applyFill="0" applyBorder="0" applyAlignment="0">
      <protection locked="0"/>
    </xf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</cellStyleXfs>
  <cellXfs count="234">
    <xf numFmtId="0" fontId="0" fillId="0" borderId="0" xfId="0"/>
    <xf numFmtId="0" fontId="0" fillId="0" borderId="0" xfId="0" applyFill="1"/>
    <xf numFmtId="0" fontId="3" fillId="0" borderId="0" xfId="0" applyFont="1" applyFill="1"/>
    <xf numFmtId="3" fontId="0" fillId="0" borderId="0" xfId="0" applyNumberFormat="1" applyFill="1"/>
    <xf numFmtId="164" fontId="0" fillId="0" borderId="0" xfId="0" applyNumberFormat="1" applyFill="1"/>
    <xf numFmtId="0" fontId="6" fillId="0" borderId="0" xfId="0" applyFont="1" applyFill="1"/>
    <xf numFmtId="0" fontId="0" fillId="0" borderId="0" xfId="0" applyFont="1" applyFill="1"/>
    <xf numFmtId="0" fontId="8" fillId="0" borderId="0" xfId="2" applyFont="1" applyFill="1" applyBorder="1" applyAlignment="1">
      <alignment vertical="center"/>
    </xf>
    <xf numFmtId="0" fontId="9" fillId="0" borderId="0" xfId="0" applyFont="1" applyFill="1" applyBorder="1" applyAlignment="1">
      <alignment vertical="center" wrapText="1"/>
    </xf>
    <xf numFmtId="0" fontId="1" fillId="0" borderId="0" xfId="0" applyFont="1" applyFill="1"/>
    <xf numFmtId="166" fontId="14" fillId="0" borderId="6" xfId="2" applyNumberFormat="1" applyFont="1" applyFill="1" applyBorder="1" applyAlignment="1">
      <alignment horizontal="center" vertical="center" wrapText="1"/>
    </xf>
    <xf numFmtId="166" fontId="14" fillId="0" borderId="4" xfId="2" applyNumberFormat="1" applyFont="1" applyFill="1" applyBorder="1" applyAlignment="1">
      <alignment horizontal="center" vertical="center" wrapText="1"/>
    </xf>
    <xf numFmtId="167" fontId="15" fillId="0" borderId="6" xfId="2" applyNumberFormat="1" applyFont="1" applyFill="1" applyBorder="1" applyAlignment="1">
      <alignment horizontal="center" vertical="center" wrapText="1"/>
    </xf>
    <xf numFmtId="167" fontId="15" fillId="0" borderId="5" xfId="2" applyNumberFormat="1" applyFont="1" applyFill="1" applyBorder="1" applyAlignment="1">
      <alignment horizontal="center" vertical="center" wrapText="1"/>
    </xf>
    <xf numFmtId="167" fontId="15" fillId="0" borderId="1" xfId="2" applyNumberFormat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1" fontId="20" fillId="0" borderId="1" xfId="2" applyNumberFormat="1" applyFont="1" applyFill="1" applyBorder="1" applyAlignment="1">
      <alignment horizontal="center" vertical="center" wrapText="1"/>
    </xf>
    <xf numFmtId="1" fontId="21" fillId="0" borderId="1" xfId="2" applyNumberFormat="1" applyFont="1" applyFill="1" applyBorder="1" applyAlignment="1">
      <alignment horizontal="center" vertical="center" wrapText="1"/>
    </xf>
    <xf numFmtId="1" fontId="22" fillId="0" borderId="1" xfId="2" applyNumberFormat="1" applyFont="1" applyFill="1" applyBorder="1" applyAlignment="1">
      <alignment horizontal="center" vertical="center" wrapText="1"/>
    </xf>
    <xf numFmtId="0" fontId="0" fillId="0" borderId="1" xfId="0" applyFill="1" applyBorder="1"/>
    <xf numFmtId="0" fontId="23" fillId="0" borderId="1" xfId="2" applyFont="1" applyFill="1" applyBorder="1" applyAlignment="1">
      <alignment horizontal="center" vertical="center" wrapText="1"/>
    </xf>
    <xf numFmtId="0" fontId="24" fillId="0" borderId="1" xfId="2" applyFont="1" applyFill="1" applyBorder="1" applyAlignment="1">
      <alignment horizontal="center" vertical="center" wrapText="1"/>
    </xf>
    <xf numFmtId="166" fontId="24" fillId="0" borderId="1" xfId="2" applyNumberFormat="1" applyFont="1" applyFill="1" applyBorder="1" applyAlignment="1">
      <alignment horizontal="center" vertical="center" wrapText="1"/>
    </xf>
    <xf numFmtId="166" fontId="24" fillId="0" borderId="11" xfId="2" applyNumberFormat="1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168" fontId="25" fillId="0" borderId="6" xfId="2" applyNumberFormat="1" applyFont="1" applyFill="1" applyBorder="1" applyAlignment="1">
      <alignment horizontal="center" vertical="center" wrapText="1"/>
    </xf>
    <xf numFmtId="168" fontId="26" fillId="0" borderId="6" xfId="2" applyNumberFormat="1" applyFont="1" applyFill="1" applyBorder="1" applyAlignment="1">
      <alignment horizontal="center" vertical="center" wrapText="1"/>
    </xf>
    <xf numFmtId="168" fontId="25" fillId="0" borderId="1" xfId="2" applyNumberFormat="1" applyFont="1" applyFill="1" applyBorder="1" applyAlignment="1">
      <alignment horizontal="center" vertical="center" wrapText="1"/>
    </xf>
    <xf numFmtId="168" fontId="25" fillId="0" borderId="4" xfId="2" applyNumberFormat="1" applyFont="1" applyFill="1" applyBorder="1" applyAlignment="1">
      <alignment horizontal="center" vertical="center" wrapText="1"/>
    </xf>
    <xf numFmtId="1" fontId="25" fillId="0" borderId="6" xfId="2" applyNumberFormat="1" applyFont="1" applyFill="1" applyBorder="1" applyAlignment="1">
      <alignment horizontal="center" vertical="center" wrapText="1"/>
    </xf>
    <xf numFmtId="168" fontId="26" fillId="0" borderId="1" xfId="2" applyNumberFormat="1" applyFont="1" applyFill="1" applyBorder="1" applyAlignment="1">
      <alignment horizontal="center" vertical="center" wrapText="1"/>
    </xf>
    <xf numFmtId="168" fontId="27" fillId="0" borderId="6" xfId="2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167" fontId="13" fillId="0" borderId="1" xfId="2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wrapText="1"/>
    </xf>
    <xf numFmtId="167" fontId="29" fillId="0" borderId="5" xfId="2" applyNumberFormat="1" applyFont="1" applyFill="1" applyBorder="1" applyAlignment="1">
      <alignment vertical="center" wrapText="1"/>
    </xf>
    <xf numFmtId="3" fontId="29" fillId="0" borderId="5" xfId="2" applyNumberFormat="1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 wrapText="1"/>
    </xf>
    <xf numFmtId="10" fontId="29" fillId="0" borderId="1" xfId="0" applyNumberFormat="1" applyFont="1" applyFill="1" applyBorder="1" applyAlignment="1">
      <alignment horizontal="center" vertical="center" wrapText="1"/>
    </xf>
    <xf numFmtId="2" fontId="30" fillId="0" borderId="1" xfId="0" applyNumberFormat="1" applyFont="1" applyFill="1" applyBorder="1" applyAlignment="1">
      <alignment horizontal="center" vertical="center" wrapText="1"/>
    </xf>
    <xf numFmtId="2" fontId="30" fillId="0" borderId="5" xfId="0" applyNumberFormat="1" applyFont="1" applyFill="1" applyBorder="1" applyAlignment="1">
      <alignment horizontal="center" vertical="center" wrapText="1"/>
    </xf>
    <xf numFmtId="4" fontId="29" fillId="0" borderId="5" xfId="2" applyNumberFormat="1" applyFont="1" applyFill="1" applyBorder="1" applyAlignment="1">
      <alignment horizontal="center" vertical="center" wrapText="1"/>
    </xf>
    <xf numFmtId="4" fontId="29" fillId="0" borderId="4" xfId="2" applyNumberFormat="1" applyFont="1" applyFill="1" applyBorder="1" applyAlignment="1">
      <alignment horizontal="center" vertical="center" wrapText="1"/>
    </xf>
    <xf numFmtId="167" fontId="29" fillId="0" borderId="5" xfId="2" applyNumberFormat="1" applyFont="1" applyFill="1" applyBorder="1" applyAlignment="1">
      <alignment horizontal="center" vertical="center" wrapText="1"/>
    </xf>
    <xf numFmtId="167" fontId="29" fillId="0" borderId="1" xfId="2" applyNumberFormat="1" applyFont="1" applyFill="1" applyBorder="1" applyAlignment="1">
      <alignment horizontal="center" vertical="center" wrapText="1"/>
    </xf>
    <xf numFmtId="167" fontId="14" fillId="0" borderId="1" xfId="2" applyNumberFormat="1" applyFont="1" applyFill="1" applyBorder="1" applyAlignment="1">
      <alignment horizontal="center" vertical="center" wrapText="1"/>
    </xf>
    <xf numFmtId="43" fontId="29" fillId="0" borderId="1" xfId="2" applyNumberFormat="1" applyFont="1" applyFill="1" applyBorder="1" applyAlignment="1">
      <alignment horizontal="center" vertical="center" wrapText="1"/>
    </xf>
    <xf numFmtId="167" fontId="8" fillId="0" borderId="1" xfId="2" applyNumberFormat="1" applyFont="1" applyFill="1" applyBorder="1" applyAlignment="1">
      <alignment horizontal="right" vertical="center" wrapText="1"/>
    </xf>
    <xf numFmtId="167" fontId="8" fillId="0" borderId="1" xfId="2" applyNumberFormat="1" applyFont="1" applyFill="1" applyBorder="1" applyAlignment="1">
      <alignment horizontal="center" vertical="center" wrapText="1"/>
    </xf>
    <xf numFmtId="167" fontId="14" fillId="0" borderId="1" xfId="2" applyNumberFormat="1" applyFont="1" applyFill="1" applyBorder="1" applyAlignment="1">
      <alignment horizontal="right" vertical="center" wrapText="1"/>
    </xf>
    <xf numFmtId="167" fontId="0" fillId="0" borderId="1" xfId="0" applyNumberFormat="1" applyFont="1" applyFill="1" applyBorder="1" applyAlignment="1">
      <alignment horizontal="right"/>
    </xf>
    <xf numFmtId="167" fontId="14" fillId="0" borderId="5" xfId="2" applyNumberFormat="1" applyFont="1" applyFill="1" applyBorder="1" applyAlignment="1">
      <alignment horizontal="center" vertical="center" wrapText="1"/>
    </xf>
    <xf numFmtId="169" fontId="29" fillId="0" borderId="1" xfId="2" applyNumberFormat="1" applyFont="1" applyFill="1" applyBorder="1" applyAlignment="1">
      <alignment horizontal="center" vertical="center" wrapText="1"/>
    </xf>
    <xf numFmtId="167" fontId="8" fillId="0" borderId="5" xfId="2" applyNumberFormat="1" applyFont="1" applyFill="1" applyBorder="1" applyAlignment="1">
      <alignment horizontal="center" vertical="center" wrapText="1"/>
    </xf>
    <xf numFmtId="0" fontId="31" fillId="0" borderId="1" xfId="0" applyFont="1" applyFill="1" applyBorder="1"/>
    <xf numFmtId="0" fontId="0" fillId="0" borderId="1" xfId="0" applyFill="1" applyBorder="1" applyAlignment="1">
      <alignment horizontal="right"/>
    </xf>
    <xf numFmtId="10" fontId="32" fillId="0" borderId="1" xfId="0" applyNumberFormat="1" applyFont="1" applyFill="1" applyBorder="1" applyAlignment="1">
      <alignment horizontal="center"/>
    </xf>
    <xf numFmtId="2" fontId="33" fillId="0" borderId="5" xfId="0" applyNumberFormat="1" applyFont="1" applyFill="1" applyBorder="1" applyAlignment="1">
      <alignment horizontal="center" vertical="center" wrapText="1"/>
    </xf>
    <xf numFmtId="4" fontId="15" fillId="0" borderId="5" xfId="2" applyNumberFormat="1" applyFont="1" applyFill="1" applyBorder="1" applyAlignment="1">
      <alignment horizontal="center" vertical="center" wrapText="1"/>
    </xf>
    <xf numFmtId="4" fontId="15" fillId="0" borderId="4" xfId="2" applyNumberFormat="1" applyFont="1" applyFill="1" applyBorder="1" applyAlignment="1">
      <alignment horizontal="center" vertical="center" wrapText="1"/>
    </xf>
    <xf numFmtId="167" fontId="34" fillId="0" borderId="5" xfId="2" applyNumberFormat="1" applyFont="1" applyFill="1" applyBorder="1" applyAlignment="1">
      <alignment horizontal="center" vertical="center" wrapText="1"/>
    </xf>
    <xf numFmtId="167" fontId="34" fillId="0" borderId="1" xfId="2" applyNumberFormat="1" applyFont="1" applyFill="1" applyBorder="1" applyAlignment="1">
      <alignment horizontal="center" vertical="center" wrapText="1"/>
    </xf>
    <xf numFmtId="167" fontId="32" fillId="0" borderId="1" xfId="2" applyNumberFormat="1" applyFont="1" applyFill="1" applyBorder="1" applyAlignment="1">
      <alignment horizontal="center" vertical="center" wrapText="1"/>
    </xf>
    <xf numFmtId="3" fontId="15" fillId="0" borderId="5" xfId="2" applyNumberFormat="1" applyFont="1" applyFill="1" applyBorder="1" applyAlignment="1">
      <alignment horizontal="center" vertical="center" wrapText="1"/>
    </xf>
    <xf numFmtId="167" fontId="35" fillId="0" borderId="1" xfId="2" applyNumberFormat="1" applyFont="1" applyFill="1" applyBorder="1" applyAlignment="1">
      <alignment horizontal="center" vertical="center" wrapText="1"/>
    </xf>
    <xf numFmtId="0" fontId="31" fillId="0" borderId="0" xfId="0" applyFont="1" applyFill="1"/>
    <xf numFmtId="2" fontId="36" fillId="0" borderId="5" xfId="0" applyNumberFormat="1" applyFont="1" applyFill="1" applyBorder="1" applyAlignment="1">
      <alignment horizontal="center" vertical="center" wrapText="1"/>
    </xf>
    <xf numFmtId="168" fontId="36" fillId="0" borderId="5" xfId="0" applyNumberFormat="1" applyFont="1" applyFill="1" applyBorder="1" applyAlignment="1">
      <alignment horizontal="center" vertical="center" wrapText="1"/>
    </xf>
    <xf numFmtId="168" fontId="37" fillId="0" borderId="1" xfId="0" applyNumberFormat="1" applyFont="1" applyFill="1" applyBorder="1" applyAlignment="1">
      <alignment horizontal="center" vertical="center" wrapText="1"/>
    </xf>
    <xf numFmtId="0" fontId="38" fillId="0" borderId="0" xfId="0" applyFont="1" applyFill="1"/>
    <xf numFmtId="0" fontId="0" fillId="0" borderId="1" xfId="0" applyFont="1" applyFill="1" applyBorder="1"/>
    <xf numFmtId="0" fontId="0" fillId="0" borderId="1" xfId="0" applyFont="1" applyFill="1" applyBorder="1" applyAlignment="1">
      <alignment wrapText="1"/>
    </xf>
    <xf numFmtId="0" fontId="29" fillId="0" borderId="5" xfId="2" applyFont="1" applyFill="1" applyBorder="1" applyAlignment="1">
      <alignment vertical="center" wrapText="1"/>
    </xf>
    <xf numFmtId="0" fontId="29" fillId="0" borderId="5" xfId="0" applyFont="1" applyFill="1" applyBorder="1" applyAlignment="1">
      <alignment horizontal="center" vertical="center" wrapText="1"/>
    </xf>
    <xf numFmtId="167" fontId="8" fillId="0" borderId="5" xfId="2" applyNumberFormat="1" applyFont="1" applyFill="1" applyBorder="1" applyAlignment="1">
      <alignment horizontal="right" vertical="center" wrapText="1"/>
    </xf>
    <xf numFmtId="167" fontId="14" fillId="0" borderId="5" xfId="2" applyNumberFormat="1" applyFont="1" applyFill="1" applyBorder="1" applyAlignment="1">
      <alignment horizontal="right" vertical="center" wrapText="1"/>
    </xf>
    <xf numFmtId="0" fontId="3" fillId="0" borderId="1" xfId="0" applyFont="1" applyFill="1" applyBorder="1"/>
    <xf numFmtId="2" fontId="29" fillId="0" borderId="1" xfId="0" applyNumberFormat="1" applyFont="1" applyFill="1" applyBorder="1" applyAlignment="1">
      <alignment horizontal="center" vertical="center" wrapText="1"/>
    </xf>
    <xf numFmtId="2" fontId="29" fillId="0" borderId="5" xfId="0" applyNumberFormat="1" applyFont="1" applyFill="1" applyBorder="1" applyAlignment="1">
      <alignment horizontal="center" vertical="center" wrapText="1"/>
    </xf>
    <xf numFmtId="167" fontId="29" fillId="0" borderId="1" xfId="2" applyNumberFormat="1" applyFont="1" applyFill="1" applyBorder="1" applyAlignment="1">
      <alignment horizontal="right" vertical="center" wrapText="1"/>
    </xf>
    <xf numFmtId="167" fontId="29" fillId="0" borderId="5" xfId="2" applyNumberFormat="1" applyFont="1" applyFill="1" applyBorder="1" applyAlignment="1">
      <alignment horizontal="right" vertical="center" wrapText="1"/>
    </xf>
    <xf numFmtId="167" fontId="14" fillId="0" borderId="1" xfId="3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167" fontId="13" fillId="0" borderId="5" xfId="2" applyNumberFormat="1" applyFont="1" applyFill="1" applyBorder="1" applyAlignment="1">
      <alignment horizontal="right" vertical="center" wrapText="1"/>
    </xf>
    <xf numFmtId="2" fontId="42" fillId="0" borderId="5" xfId="0" applyNumberFormat="1" applyFont="1" applyFill="1" applyBorder="1" applyAlignment="1">
      <alignment horizontal="center" vertical="center" wrapText="1"/>
    </xf>
    <xf numFmtId="0" fontId="29" fillId="0" borderId="1" xfId="2" applyFont="1" applyFill="1" applyBorder="1" applyAlignment="1">
      <alignment vertical="center" wrapText="1"/>
    </xf>
    <xf numFmtId="4" fontId="29" fillId="0" borderId="1" xfId="2" applyNumberFormat="1" applyFont="1" applyFill="1" applyBorder="1" applyAlignment="1">
      <alignment horizontal="center" vertical="center" wrapText="1"/>
    </xf>
    <xf numFmtId="167" fontId="29" fillId="0" borderId="1" xfId="3" applyNumberFormat="1" applyFont="1" applyFill="1" applyBorder="1" applyAlignment="1">
      <alignment horizontal="center" vertical="center" wrapText="1"/>
    </xf>
    <xf numFmtId="167" fontId="13" fillId="0" borderId="5" xfId="2" applyNumberFormat="1" applyFont="1" applyFill="1" applyBorder="1" applyAlignment="1">
      <alignment horizontal="center" vertical="center" wrapText="1"/>
    </xf>
    <xf numFmtId="167" fontId="29" fillId="0" borderId="5" xfId="3" applyNumberFormat="1" applyFont="1" applyFill="1" applyBorder="1" applyAlignment="1">
      <alignment horizontal="center" vertical="center" wrapText="1"/>
    </xf>
    <xf numFmtId="2" fontId="43" fillId="0" borderId="5" xfId="0" applyNumberFormat="1" applyFont="1" applyFill="1" applyBorder="1" applyAlignment="1">
      <alignment horizontal="center" vertical="center" wrapText="1"/>
    </xf>
    <xf numFmtId="167" fontId="13" fillId="0" borderId="1" xfId="2" applyNumberFormat="1" applyFont="1" applyFill="1" applyBorder="1" applyAlignment="1">
      <alignment horizontal="right" vertical="center" wrapText="1"/>
    </xf>
    <xf numFmtId="167" fontId="44" fillId="0" borderId="5" xfId="2" applyNumberFormat="1" applyFont="1" applyFill="1" applyBorder="1" applyAlignment="1">
      <alignment horizontal="center" vertical="center" wrapText="1"/>
    </xf>
    <xf numFmtId="167" fontId="45" fillId="0" borderId="5" xfId="2" applyNumberFormat="1" applyFont="1" applyFill="1" applyBorder="1" applyAlignment="1">
      <alignment horizontal="center" vertical="center" wrapText="1"/>
    </xf>
    <xf numFmtId="167" fontId="44" fillId="0" borderId="5" xfId="2" applyNumberFormat="1" applyFont="1" applyFill="1" applyBorder="1" applyAlignment="1">
      <alignment horizontal="right" vertical="center" wrapText="1"/>
    </xf>
    <xf numFmtId="167" fontId="14" fillId="0" borderId="5" xfId="3" applyNumberFormat="1" applyFont="1" applyFill="1" applyBorder="1" applyAlignment="1">
      <alignment horizontal="center" vertical="center" wrapText="1"/>
    </xf>
    <xf numFmtId="167" fontId="46" fillId="0" borderId="5" xfId="2" applyNumberFormat="1" applyFont="1" applyFill="1" applyBorder="1" applyAlignment="1">
      <alignment horizontal="center" vertical="center" wrapText="1"/>
    </xf>
    <xf numFmtId="2" fontId="47" fillId="0" borderId="1" xfId="0" applyNumberFormat="1" applyFont="1" applyFill="1" applyBorder="1" applyAlignment="1">
      <alignment horizontal="center" vertical="center" wrapText="1"/>
    </xf>
    <xf numFmtId="2" fontId="47" fillId="0" borderId="5" xfId="0" applyNumberFormat="1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left" vertical="center" wrapText="1"/>
    </xf>
    <xf numFmtId="167" fontId="29" fillId="0" borderId="10" xfId="2" applyNumberFormat="1" applyFont="1" applyFill="1" applyBorder="1" applyAlignment="1">
      <alignment horizontal="center" vertical="center" wrapText="1"/>
    </xf>
    <xf numFmtId="10" fontId="32" fillId="0" borderId="1" xfId="0" applyNumberFormat="1" applyFont="1" applyFill="1" applyBorder="1" applyAlignment="1">
      <alignment horizontal="center" vertical="center" wrapText="1"/>
    </xf>
    <xf numFmtId="4" fontId="29" fillId="0" borderId="1" xfId="0" applyNumberFormat="1" applyFont="1" applyFill="1" applyBorder="1" applyAlignment="1">
      <alignment horizontal="center" vertical="center"/>
    </xf>
    <xf numFmtId="10" fontId="32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170" fontId="29" fillId="0" borderId="1" xfId="0" applyNumberFormat="1" applyFont="1" applyFill="1" applyBorder="1" applyAlignment="1">
      <alignment horizontal="center" vertical="center" wrapText="1"/>
    </xf>
    <xf numFmtId="2" fontId="8" fillId="0" borderId="5" xfId="0" applyNumberFormat="1" applyFont="1" applyFill="1" applyBorder="1" applyAlignment="1">
      <alignment horizontal="center" vertical="center" wrapText="1"/>
    </xf>
    <xf numFmtId="2" fontId="48" fillId="0" borderId="5" xfId="0" applyNumberFormat="1" applyFont="1" applyFill="1" applyBorder="1" applyAlignment="1">
      <alignment horizontal="center" vertical="center" wrapText="1"/>
    </xf>
    <xf numFmtId="167" fontId="44" fillId="0" borderId="1" xfId="2" applyNumberFormat="1" applyFont="1" applyFill="1" applyBorder="1" applyAlignment="1">
      <alignment horizontal="center" vertical="center" wrapText="1"/>
    </xf>
    <xf numFmtId="167" fontId="46" fillId="0" borderId="1" xfId="2" applyNumberFormat="1" applyFont="1" applyFill="1" applyBorder="1" applyAlignment="1">
      <alignment horizontal="center" vertical="center" wrapText="1"/>
    </xf>
    <xf numFmtId="167" fontId="45" fillId="0" borderId="1" xfId="2" applyNumberFormat="1" applyFont="1" applyFill="1" applyBorder="1" applyAlignment="1">
      <alignment horizontal="center" vertical="center" wrapText="1"/>
    </xf>
    <xf numFmtId="2" fontId="49" fillId="0" borderId="1" xfId="0" applyNumberFormat="1" applyFont="1" applyFill="1" applyBorder="1" applyAlignment="1">
      <alignment horizontal="center" vertical="center" wrapText="1"/>
    </xf>
    <xf numFmtId="171" fontId="32" fillId="0" borderId="1" xfId="0" applyNumberFormat="1" applyFont="1" applyFill="1" applyBorder="1" applyAlignment="1">
      <alignment horizontal="center" vertical="center" wrapText="1"/>
    </xf>
    <xf numFmtId="0" fontId="50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/>
    </xf>
    <xf numFmtId="167" fontId="13" fillId="0" borderId="5" xfId="3" applyNumberFormat="1" applyFont="1" applyFill="1" applyBorder="1" applyAlignment="1">
      <alignment horizontal="center" vertical="center" wrapText="1"/>
    </xf>
    <xf numFmtId="167" fontId="32" fillId="0" borderId="5" xfId="2" applyNumberFormat="1" applyFont="1" applyFill="1" applyBorder="1" applyAlignment="1">
      <alignment horizontal="center" vertical="center" wrapText="1"/>
    </xf>
    <xf numFmtId="0" fontId="0" fillId="0" borderId="0" xfId="0" applyFont="1" applyFill="1" applyBorder="1"/>
    <xf numFmtId="14" fontId="10" fillId="2" borderId="12" xfId="0" applyNumberFormat="1" applyFont="1" applyFill="1" applyBorder="1" applyAlignment="1">
      <alignment horizontal="center"/>
    </xf>
    <xf numFmtId="14" fontId="51" fillId="2" borderId="2" xfId="0" applyNumberFormat="1" applyFont="1" applyFill="1" applyBorder="1" applyAlignment="1">
      <alignment horizontal="center"/>
    </xf>
    <xf numFmtId="0" fontId="24" fillId="2" borderId="3" xfId="2" applyFont="1" applyFill="1" applyBorder="1" applyAlignment="1">
      <alignment vertical="center" wrapText="1"/>
    </xf>
    <xf numFmtId="167" fontId="52" fillId="2" borderId="3" xfId="2" applyNumberFormat="1" applyFont="1" applyFill="1" applyBorder="1" applyAlignment="1">
      <alignment horizontal="center" vertical="center" wrapText="1"/>
    </xf>
    <xf numFmtId="167" fontId="24" fillId="2" borderId="3" xfId="2" applyNumberFormat="1" applyFont="1" applyFill="1" applyBorder="1" applyAlignment="1">
      <alignment horizontal="center" vertical="center" wrapText="1"/>
    </xf>
    <xf numFmtId="3" fontId="52" fillId="2" borderId="2" xfId="2" applyNumberFormat="1" applyFont="1" applyFill="1" applyBorder="1" applyAlignment="1">
      <alignment horizontal="center" vertical="center" wrapText="1"/>
    </xf>
    <xf numFmtId="4" fontId="52" fillId="2" borderId="3" xfId="2" applyNumberFormat="1" applyFont="1" applyFill="1" applyBorder="1" applyAlignment="1">
      <alignment horizontal="center" vertical="center" wrapText="1"/>
    </xf>
    <xf numFmtId="3" fontId="52" fillId="2" borderId="3" xfId="2" applyNumberFormat="1" applyFont="1" applyFill="1" applyBorder="1" applyAlignment="1">
      <alignment horizontal="center" vertical="center" wrapText="1"/>
    </xf>
    <xf numFmtId="3" fontId="53" fillId="2" borderId="3" xfId="2" applyNumberFormat="1" applyFont="1" applyFill="1" applyBorder="1" applyAlignment="1">
      <alignment horizontal="center" vertical="center" wrapText="1"/>
    </xf>
    <xf numFmtId="14" fontId="10" fillId="0" borderId="12" xfId="0" applyNumberFormat="1" applyFont="1" applyFill="1" applyBorder="1" applyAlignment="1">
      <alignment horizontal="center"/>
    </xf>
    <xf numFmtId="14" fontId="51" fillId="0" borderId="2" xfId="0" applyNumberFormat="1" applyFont="1" applyFill="1" applyBorder="1" applyAlignment="1">
      <alignment horizontal="center"/>
    </xf>
    <xf numFmtId="0" fontId="24" fillId="0" borderId="3" xfId="2" applyFont="1" applyFill="1" applyBorder="1" applyAlignment="1">
      <alignment vertical="center" wrapText="1"/>
    </xf>
    <xf numFmtId="167" fontId="52" fillId="0" borderId="3" xfId="2" applyNumberFormat="1" applyFont="1" applyFill="1" applyBorder="1" applyAlignment="1">
      <alignment horizontal="center" vertical="center" wrapText="1"/>
    </xf>
    <xf numFmtId="167" fontId="24" fillId="0" borderId="3" xfId="2" applyNumberFormat="1" applyFont="1" applyFill="1" applyBorder="1" applyAlignment="1">
      <alignment horizontal="center" vertical="center" wrapText="1"/>
    </xf>
    <xf numFmtId="3" fontId="52" fillId="0" borderId="2" xfId="2" applyNumberFormat="1" applyFont="1" applyFill="1" applyBorder="1" applyAlignment="1">
      <alignment horizontal="center" vertical="center" wrapText="1"/>
    </xf>
    <xf numFmtId="3" fontId="52" fillId="0" borderId="3" xfId="2" applyNumberFormat="1" applyFont="1" applyFill="1" applyBorder="1" applyAlignment="1">
      <alignment horizontal="center" vertical="center" wrapText="1"/>
    </xf>
    <xf numFmtId="3" fontId="53" fillId="0" borderId="3" xfId="2" applyNumberFormat="1" applyFont="1" applyFill="1" applyBorder="1" applyAlignment="1">
      <alignment horizontal="center" vertical="center" wrapText="1"/>
    </xf>
    <xf numFmtId="172" fontId="52" fillId="0" borderId="3" xfId="2" applyNumberFormat="1" applyFont="1" applyFill="1" applyBorder="1" applyAlignment="1">
      <alignment horizontal="center" vertical="center" wrapText="1"/>
    </xf>
    <xf numFmtId="3" fontId="54" fillId="0" borderId="3" xfId="2" applyNumberFormat="1" applyFont="1" applyFill="1" applyBorder="1" applyAlignment="1">
      <alignment horizontal="center" vertical="center" wrapText="1"/>
    </xf>
    <xf numFmtId="167" fontId="53" fillId="0" borderId="3" xfId="2" applyNumberFormat="1" applyFont="1" applyFill="1" applyBorder="1" applyAlignment="1">
      <alignment horizontal="center" vertical="center" wrapText="1"/>
    </xf>
    <xf numFmtId="172" fontId="53" fillId="0" borderId="3" xfId="2" applyNumberFormat="1" applyFont="1" applyFill="1" applyBorder="1" applyAlignment="1">
      <alignment horizontal="center" vertical="center" wrapText="1"/>
    </xf>
    <xf numFmtId="167" fontId="52" fillId="0" borderId="1" xfId="2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right"/>
    </xf>
    <xf numFmtId="167" fontId="0" fillId="0" borderId="0" xfId="0" applyNumberFormat="1" applyFill="1"/>
    <xf numFmtId="41" fontId="10" fillId="0" borderId="0" xfId="0" applyNumberFormat="1" applyFont="1" applyFill="1" applyBorder="1" applyAlignment="1">
      <alignment vertical="center" wrapText="1"/>
    </xf>
    <xf numFmtId="41" fontId="9" fillId="0" borderId="0" xfId="0" applyNumberFormat="1" applyFont="1" applyFill="1" applyBorder="1" applyAlignment="1">
      <alignment vertical="center" wrapText="1"/>
    </xf>
    <xf numFmtId="165" fontId="9" fillId="0" borderId="0" xfId="0" applyNumberFormat="1" applyFont="1" applyFill="1" applyBorder="1" applyAlignment="1">
      <alignment vertical="center" shrinkToFit="1"/>
    </xf>
    <xf numFmtId="41" fontId="3" fillId="0" borderId="0" xfId="0" applyNumberFormat="1" applyFont="1" applyFill="1" applyBorder="1" applyAlignment="1">
      <alignment vertical="center" wrapText="1"/>
    </xf>
    <xf numFmtId="166" fontId="24" fillId="0" borderId="5" xfId="2" applyNumberFormat="1" applyFont="1" applyFill="1" applyBorder="1" applyAlignment="1">
      <alignment horizontal="center" vertical="center" wrapText="1"/>
    </xf>
    <xf numFmtId="3" fontId="28" fillId="0" borderId="1" xfId="2" applyNumberFormat="1" applyFont="1" applyFill="1" applyBorder="1" applyAlignment="1">
      <alignment horizontal="center" vertical="center" wrapText="1"/>
    </xf>
    <xf numFmtId="3" fontId="28" fillId="0" borderId="4" xfId="2" applyNumberFormat="1" applyFont="1" applyFill="1" applyBorder="1" applyAlignment="1">
      <alignment horizontal="center" vertical="center" wrapText="1"/>
    </xf>
    <xf numFmtId="167" fontId="28" fillId="0" borderId="1" xfId="2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/>
    </xf>
    <xf numFmtId="4" fontId="29" fillId="0" borderId="1" xfId="0" applyNumberFormat="1" applyFont="1" applyFill="1" applyBorder="1" applyAlignment="1">
      <alignment horizontal="center" vertical="center" wrapText="1"/>
    </xf>
    <xf numFmtId="167" fontId="40" fillId="0" borderId="5" xfId="2" applyNumberFormat="1" applyFont="1" applyFill="1" applyBorder="1" applyAlignment="1">
      <alignment horizontal="center" vertical="center" wrapText="1"/>
    </xf>
    <xf numFmtId="4" fontId="39" fillId="0" borderId="5" xfId="2" applyNumberFormat="1" applyFont="1" applyFill="1" applyBorder="1" applyAlignment="1">
      <alignment horizontal="center" vertical="center" wrapText="1"/>
    </xf>
    <xf numFmtId="167" fontId="39" fillId="0" borderId="5" xfId="2" applyNumberFormat="1" applyFont="1" applyFill="1" applyBorder="1" applyAlignment="1">
      <alignment horizontal="center" vertical="center" wrapText="1"/>
    </xf>
    <xf numFmtId="167" fontId="24" fillId="0" borderId="5" xfId="2" applyNumberFormat="1" applyFont="1" applyFill="1" applyBorder="1" applyAlignment="1">
      <alignment horizontal="center" vertical="center" wrapText="1"/>
    </xf>
    <xf numFmtId="4" fontId="24" fillId="0" borderId="5" xfId="2" applyNumberFormat="1" applyFont="1" applyFill="1" applyBorder="1" applyAlignment="1">
      <alignment horizontal="center" vertical="center" wrapText="1"/>
    </xf>
    <xf numFmtId="4" fontId="24" fillId="0" borderId="4" xfId="2" applyNumberFormat="1" applyFont="1" applyFill="1" applyBorder="1" applyAlignment="1">
      <alignment horizontal="center" vertical="center" wrapText="1"/>
    </xf>
    <xf numFmtId="4" fontId="24" fillId="0" borderId="1" xfId="2" applyNumberFormat="1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wrapText="1"/>
    </xf>
    <xf numFmtId="166" fontId="29" fillId="0" borderId="5" xfId="2" applyNumberFormat="1" applyFont="1" applyFill="1" applyBorder="1" applyAlignment="1">
      <alignment horizontal="center" vertical="center" wrapText="1"/>
    </xf>
    <xf numFmtId="4" fontId="29" fillId="0" borderId="5" xfId="0" applyNumberFormat="1" applyFont="1" applyFill="1" applyBorder="1" applyAlignment="1">
      <alignment horizontal="center" vertical="center"/>
    </xf>
    <xf numFmtId="4" fontId="52" fillId="0" borderId="3" xfId="2" applyNumberFormat="1" applyFont="1" applyFill="1" applyBorder="1" applyAlignment="1">
      <alignment horizontal="center" vertical="center" wrapText="1"/>
    </xf>
    <xf numFmtId="0" fontId="0" fillId="2" borderId="1" xfId="0" applyFill="1" applyBorder="1"/>
    <xf numFmtId="0" fontId="3" fillId="2" borderId="1" xfId="0" applyFont="1" applyFill="1" applyBorder="1"/>
    <xf numFmtId="167" fontId="24" fillId="2" borderId="1" xfId="2" applyNumberFormat="1" applyFont="1" applyFill="1" applyBorder="1" applyAlignment="1">
      <alignment vertical="center" wrapText="1"/>
    </xf>
    <xf numFmtId="0" fontId="24" fillId="2" borderId="1" xfId="2" applyFont="1" applyFill="1" applyBorder="1" applyAlignment="1">
      <alignment horizontal="center" vertical="center" wrapText="1"/>
    </xf>
    <xf numFmtId="166" fontId="24" fillId="2" borderId="1" xfId="2" applyNumberFormat="1" applyFont="1" applyFill="1" applyBorder="1" applyAlignment="1">
      <alignment horizontal="center" vertical="center" wrapText="1"/>
    </xf>
    <xf numFmtId="166" fontId="24" fillId="2" borderId="5" xfId="2" applyNumberFormat="1" applyFont="1" applyFill="1" applyBorder="1" applyAlignment="1">
      <alignment horizontal="center" vertical="center" wrapText="1"/>
    </xf>
    <xf numFmtId="167" fontId="24" fillId="2" borderId="5" xfId="2" applyNumberFormat="1" applyFont="1" applyFill="1" applyBorder="1" applyAlignment="1">
      <alignment vertical="center" wrapText="1"/>
    </xf>
    <xf numFmtId="3" fontId="28" fillId="2" borderId="5" xfId="2" applyNumberFormat="1" applyFont="1" applyFill="1" applyBorder="1" applyAlignment="1">
      <alignment horizontal="center" vertical="center" wrapText="1"/>
    </xf>
    <xf numFmtId="3" fontId="28" fillId="2" borderId="1" xfId="2" applyNumberFormat="1" applyFont="1" applyFill="1" applyBorder="1" applyAlignment="1">
      <alignment horizontal="center" vertical="center" wrapText="1"/>
    </xf>
    <xf numFmtId="167" fontId="28" fillId="2" borderId="1" xfId="2" applyNumberFormat="1" applyFont="1" applyFill="1" applyBorder="1" applyAlignment="1">
      <alignment horizontal="center" vertical="center" wrapText="1"/>
    </xf>
    <xf numFmtId="0" fontId="38" fillId="2" borderId="1" xfId="0" applyFont="1" applyFill="1" applyBorder="1"/>
    <xf numFmtId="167" fontId="39" fillId="2" borderId="5" xfId="2" applyNumberFormat="1" applyFont="1" applyFill="1" applyBorder="1" applyAlignment="1">
      <alignment vertical="center" wrapText="1"/>
    </xf>
    <xf numFmtId="3" fontId="29" fillId="2" borderId="5" xfId="2" applyNumberFormat="1" applyFont="1" applyFill="1" applyBorder="1" applyAlignment="1">
      <alignment horizontal="center" vertical="center" wrapText="1"/>
    </xf>
    <xf numFmtId="0" fontId="39" fillId="2" borderId="1" xfId="0" applyFont="1" applyFill="1" applyBorder="1" applyAlignment="1">
      <alignment horizontal="center" vertical="center" wrapText="1"/>
    </xf>
    <xf numFmtId="10" fontId="29" fillId="2" borderId="1" xfId="0" applyNumberFormat="1" applyFont="1" applyFill="1" applyBorder="1" applyAlignment="1">
      <alignment horizontal="center" vertical="center" wrapText="1"/>
    </xf>
    <xf numFmtId="167" fontId="40" fillId="2" borderId="5" xfId="2" applyNumberFormat="1" applyFont="1" applyFill="1" applyBorder="1" applyAlignment="1">
      <alignment horizontal="center" vertical="center" wrapText="1"/>
    </xf>
    <xf numFmtId="167" fontId="39" fillId="2" borderId="5" xfId="2" applyNumberFormat="1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 wrapText="1"/>
    </xf>
    <xf numFmtId="167" fontId="24" fillId="2" borderId="5" xfId="2" applyNumberFormat="1" applyFont="1" applyFill="1" applyBorder="1" applyAlignment="1">
      <alignment horizontal="center" vertical="center" wrapText="1"/>
    </xf>
    <xf numFmtId="0" fontId="2" fillId="2" borderId="1" xfId="0" applyFont="1" applyFill="1" applyBorder="1"/>
    <xf numFmtId="0" fontId="29" fillId="2" borderId="1" xfId="0" applyFont="1" applyFill="1" applyBorder="1" applyAlignment="1">
      <alignment horizontal="center" vertical="center" wrapText="1"/>
    </xf>
    <xf numFmtId="167" fontId="24" fillId="2" borderId="5" xfId="2" applyNumberFormat="1" applyFont="1" applyFill="1" applyBorder="1" applyAlignment="1">
      <alignment horizontal="left" vertical="center" wrapText="1"/>
    </xf>
    <xf numFmtId="0" fontId="0" fillId="2" borderId="1" xfId="0" applyFont="1" applyFill="1" applyBorder="1"/>
    <xf numFmtId="0" fontId="0" fillId="2" borderId="1" xfId="0" applyFont="1" applyFill="1" applyBorder="1" applyAlignment="1">
      <alignment wrapText="1"/>
    </xf>
    <xf numFmtId="167" fontId="29" fillId="2" borderId="5" xfId="2" applyNumberFormat="1" applyFont="1" applyFill="1" applyBorder="1" applyAlignment="1">
      <alignment vertical="center" wrapText="1"/>
    </xf>
    <xf numFmtId="166" fontId="29" fillId="2" borderId="1" xfId="2" applyNumberFormat="1" applyFont="1" applyFill="1" applyBorder="1" applyAlignment="1">
      <alignment horizontal="center" vertical="center" wrapText="1"/>
    </xf>
    <xf numFmtId="167" fontId="29" fillId="2" borderId="5" xfId="2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4" fontId="24" fillId="2" borderId="5" xfId="2" applyNumberFormat="1" applyFont="1" applyFill="1" applyBorder="1" applyAlignment="1">
      <alignment horizontal="center" vertical="center" wrapText="1"/>
    </xf>
    <xf numFmtId="0" fontId="0" fillId="2" borderId="0" xfId="0" applyFill="1"/>
    <xf numFmtId="4" fontId="0" fillId="2" borderId="0" xfId="0" applyNumberFormat="1" applyFill="1"/>
    <xf numFmtId="0" fontId="3" fillId="2" borderId="0" xfId="0" applyFont="1" applyFill="1"/>
    <xf numFmtId="167" fontId="52" fillId="2" borderId="1" xfId="2" applyNumberFormat="1" applyFont="1" applyFill="1" applyBorder="1" applyAlignment="1">
      <alignment horizontal="center" vertical="center" wrapText="1"/>
    </xf>
    <xf numFmtId="49" fontId="17" fillId="0" borderId="6" xfId="2" applyNumberFormat="1" applyFont="1" applyFill="1" applyBorder="1" applyAlignment="1">
      <alignment horizontal="center" vertical="center" wrapText="1"/>
    </xf>
    <xf numFmtId="49" fontId="17" fillId="0" borderId="5" xfId="2" applyNumberFormat="1" applyFont="1" applyFill="1" applyBorder="1" applyAlignment="1">
      <alignment horizontal="center" vertical="center" wrapText="1"/>
    </xf>
    <xf numFmtId="166" fontId="14" fillId="0" borderId="1" xfId="2" applyNumberFormat="1" applyFont="1" applyFill="1" applyBorder="1" applyAlignment="1">
      <alignment horizontal="center" vertical="center" wrapText="1"/>
    </xf>
    <xf numFmtId="166" fontId="14" fillId="0" borderId="2" xfId="2" applyNumberFormat="1" applyFont="1" applyFill="1" applyBorder="1" applyAlignment="1">
      <alignment horizontal="center" vertical="center" wrapText="1"/>
    </xf>
    <xf numFmtId="166" fontId="14" fillId="0" borderId="9" xfId="2" applyNumberFormat="1" applyFont="1" applyFill="1" applyBorder="1" applyAlignment="1">
      <alignment horizontal="center" vertical="center" wrapText="1"/>
    </xf>
    <xf numFmtId="166" fontId="14" fillId="0" borderId="3" xfId="2" applyNumberFormat="1" applyFont="1" applyFill="1" applyBorder="1" applyAlignment="1">
      <alignment horizontal="center" vertical="center" wrapText="1"/>
    </xf>
    <xf numFmtId="166" fontId="14" fillId="0" borderId="10" xfId="2" applyNumberFormat="1" applyFont="1" applyFill="1" applyBorder="1" applyAlignment="1">
      <alignment horizontal="center" vertical="center" wrapText="1"/>
    </xf>
    <xf numFmtId="0" fontId="17" fillId="0" borderId="6" xfId="2" applyNumberFormat="1" applyFont="1" applyFill="1" applyBorder="1" applyAlignment="1">
      <alignment horizontal="center" vertical="center" wrapText="1"/>
    </xf>
    <xf numFmtId="0" fontId="17" fillId="0" borderId="4" xfId="2" applyNumberFormat="1" applyFont="1" applyFill="1" applyBorder="1" applyAlignment="1">
      <alignment horizontal="center" vertical="center" wrapText="1"/>
    </xf>
    <xf numFmtId="49" fontId="17" fillId="0" borderId="4" xfId="2" applyNumberFormat="1" applyFont="1" applyFill="1" applyBorder="1" applyAlignment="1">
      <alignment horizontal="center" vertical="center" wrapText="1"/>
    </xf>
    <xf numFmtId="0" fontId="17" fillId="0" borderId="5" xfId="2" applyNumberFormat="1" applyFont="1" applyFill="1" applyBorder="1" applyAlignment="1">
      <alignment horizontal="center" vertical="center" wrapText="1"/>
    </xf>
    <xf numFmtId="3" fontId="15" fillId="0" borderId="6" xfId="2" applyNumberFormat="1" applyFont="1" applyFill="1" applyBorder="1" applyAlignment="1">
      <alignment horizontal="center" vertical="center" wrapText="1"/>
    </xf>
    <xf numFmtId="3" fontId="15" fillId="0" borderId="5" xfId="2" applyNumberFormat="1" applyFont="1" applyFill="1" applyBorder="1" applyAlignment="1">
      <alignment horizontal="center" vertical="center" wrapText="1"/>
    </xf>
    <xf numFmtId="1" fontId="17" fillId="0" borderId="6" xfId="2" applyNumberFormat="1" applyFont="1" applyFill="1" applyBorder="1" applyAlignment="1">
      <alignment horizontal="center" vertical="center" wrapText="1"/>
    </xf>
    <xf numFmtId="1" fontId="17" fillId="0" borderId="5" xfId="2" applyNumberFormat="1" applyFont="1" applyFill="1" applyBorder="1" applyAlignment="1">
      <alignment horizontal="center" vertical="center" wrapText="1"/>
    </xf>
    <xf numFmtId="0" fontId="15" fillId="0" borderId="6" xfId="2" applyNumberFormat="1" applyFont="1" applyFill="1" applyBorder="1" applyAlignment="1">
      <alignment horizontal="center" vertical="center" wrapText="1"/>
    </xf>
    <xf numFmtId="0" fontId="15" fillId="0" borderId="5" xfId="2" applyNumberFormat="1" applyFont="1" applyFill="1" applyBorder="1" applyAlignment="1">
      <alignment horizontal="center" vertical="center" wrapText="1"/>
    </xf>
    <xf numFmtId="1" fontId="16" fillId="0" borderId="6" xfId="2" applyNumberFormat="1" applyFont="1" applyFill="1" applyBorder="1" applyAlignment="1">
      <alignment horizontal="center" vertical="center" wrapText="1"/>
    </xf>
    <xf numFmtId="1" fontId="16" fillId="0" borderId="5" xfId="2" applyNumberFormat="1" applyFont="1" applyFill="1" applyBorder="1" applyAlignment="1">
      <alignment horizontal="center" vertical="center" wrapText="1"/>
    </xf>
    <xf numFmtId="0" fontId="15" fillId="0" borderId="4" xfId="2" applyNumberFormat="1" applyFont="1" applyFill="1" applyBorder="1" applyAlignment="1">
      <alignment horizontal="center" vertical="center" wrapText="1"/>
    </xf>
    <xf numFmtId="3" fontId="15" fillId="0" borderId="4" xfId="2" applyNumberFormat="1" applyFont="1" applyFill="1" applyBorder="1" applyAlignment="1">
      <alignment horizontal="center" vertical="center" wrapText="1"/>
    </xf>
    <xf numFmtId="167" fontId="15" fillId="0" borderId="6" xfId="2" applyNumberFormat="1" applyFont="1" applyFill="1" applyBorder="1" applyAlignment="1">
      <alignment horizontal="center" vertical="center" wrapText="1"/>
    </xf>
    <xf numFmtId="167" fontId="15" fillId="0" borderId="5" xfId="2" applyNumberFormat="1" applyFont="1" applyFill="1" applyBorder="1" applyAlignment="1">
      <alignment horizontal="center" vertical="center" wrapText="1"/>
    </xf>
    <xf numFmtId="167" fontId="15" fillId="0" borderId="4" xfId="2" applyNumberFormat="1" applyFont="1" applyFill="1" applyBorder="1" applyAlignment="1">
      <alignment horizontal="center" vertical="center" wrapText="1"/>
    </xf>
    <xf numFmtId="166" fontId="14" fillId="0" borderId="8" xfId="2" applyNumberFormat="1" applyFont="1" applyFill="1" applyBorder="1" applyAlignment="1">
      <alignment horizontal="center" vertical="center" wrapText="1"/>
    </xf>
    <xf numFmtId="166" fontId="14" fillId="0" borderId="4" xfId="2" applyNumberFormat="1" applyFont="1" applyFill="1" applyBorder="1" applyAlignment="1">
      <alignment horizontal="center" vertical="center" wrapText="1"/>
    </xf>
    <xf numFmtId="166" fontId="14" fillId="0" borderId="5" xfId="2" applyNumberFormat="1" applyFont="1" applyFill="1" applyBorder="1" applyAlignment="1">
      <alignment horizontal="center" vertical="center" wrapText="1"/>
    </xf>
    <xf numFmtId="167" fontId="15" fillId="0" borderId="1" xfId="2" applyNumberFormat="1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166" fontId="14" fillId="0" borderId="7" xfId="2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top" wrapText="1"/>
    </xf>
    <xf numFmtId="0" fontId="5" fillId="0" borderId="0" xfId="1" applyFont="1" applyFill="1" applyBorder="1" applyAlignment="1">
      <alignment horizontal="center" wrapText="1"/>
    </xf>
  </cellXfs>
  <cellStyles count="71">
    <cellStyle name="Normal_Sheet1" xfId="4"/>
    <cellStyle name="Обычный" xfId="0" builtinId="0"/>
    <cellStyle name="Обычный 2" xfId="5"/>
    <cellStyle name="Обычный 2 2" xfId="3"/>
    <cellStyle name="Обычный 2 3" xfId="6"/>
    <cellStyle name="Обычный 2 3 2" xfId="2"/>
    <cellStyle name="Обычный 2 4" xfId="7"/>
    <cellStyle name="Обычный 2 5" xfId="8"/>
    <cellStyle name="Обычный 3" xfId="9"/>
    <cellStyle name="Обычный 3 2" xfId="10"/>
    <cellStyle name="Обычный 3 2 2" xfId="11"/>
    <cellStyle name="Обычный 3 2 3" xfId="12"/>
    <cellStyle name="Обычный 3 3" xfId="13"/>
    <cellStyle name="Обычный 3 3 2" xfId="14"/>
    <cellStyle name="Обычный 3 3 2 2" xfId="15"/>
    <cellStyle name="Обычный 3 4" xfId="16"/>
    <cellStyle name="Обычный 3 4 2" xfId="17"/>
    <cellStyle name="Обычный 3 5" xfId="18"/>
    <cellStyle name="Обычный 3 5 2" xfId="19"/>
    <cellStyle name="Обычный 4" xfId="20"/>
    <cellStyle name="Обычный 4 2" xfId="21"/>
    <cellStyle name="Обычный 5" xfId="22"/>
    <cellStyle name="Обычный 5 2" xfId="23"/>
    <cellStyle name="Обычный 6" xfId="24"/>
    <cellStyle name="Обычный 7" xfId="25"/>
    <cellStyle name="Обычный 8" xfId="26"/>
    <cellStyle name="Обычный 9" xfId="27"/>
    <cellStyle name="Обычный Лена" xfId="28"/>
    <cellStyle name="Обычный_Таблицы Мун.заказ Стационар" xfId="1"/>
    <cellStyle name="Процентный 2" xfId="29"/>
    <cellStyle name="Процентный 3" xfId="30"/>
    <cellStyle name="Финансовый 10" xfId="31"/>
    <cellStyle name="Финансовый 11" xfId="32"/>
    <cellStyle name="Финансовый 12" xfId="33"/>
    <cellStyle name="Финансовый 13" xfId="34"/>
    <cellStyle name="Финансовый 14" xfId="35"/>
    <cellStyle name="Финансовый 15" xfId="36"/>
    <cellStyle name="Финансовый 16" xfId="37"/>
    <cellStyle name="Финансовый 17" xfId="38"/>
    <cellStyle name="Финансовый 18" xfId="39"/>
    <cellStyle name="Финансовый 19" xfId="40"/>
    <cellStyle name="Финансовый 2" xfId="41"/>
    <cellStyle name="Финансовый 2 2" xfId="42"/>
    <cellStyle name="Финансовый 2 3" xfId="43"/>
    <cellStyle name="Финансовый 20" xfId="44"/>
    <cellStyle name="Финансовый 21" xfId="45"/>
    <cellStyle name="Финансовый 22" xfId="46"/>
    <cellStyle name="Финансовый 23" xfId="47"/>
    <cellStyle name="Финансовый 24" xfId="48"/>
    <cellStyle name="Финансовый 25" xfId="49"/>
    <cellStyle name="Финансовый 26" xfId="50"/>
    <cellStyle name="Финансовый 27" xfId="51"/>
    <cellStyle name="Финансовый 28" xfId="52"/>
    <cellStyle name="Финансовый 29" xfId="53"/>
    <cellStyle name="Финансовый 3" xfId="54"/>
    <cellStyle name="Финансовый 3 2" xfId="55"/>
    <cellStyle name="Финансовый 3 3" xfId="56"/>
    <cellStyle name="Финансовый 30" xfId="57"/>
    <cellStyle name="Финансовый 31" xfId="58"/>
    <cellStyle name="Финансовый 32" xfId="59"/>
    <cellStyle name="Финансовый 33" xfId="60"/>
    <cellStyle name="Финансовый 34" xfId="61"/>
    <cellStyle name="Финансовый 35" xfId="62"/>
    <cellStyle name="Финансовый 36" xfId="63"/>
    <cellStyle name="Финансовый 37" xfId="64"/>
    <cellStyle name="Финансовый 4" xfId="65"/>
    <cellStyle name="Финансовый 5" xfId="66"/>
    <cellStyle name="Финансовый 6" xfId="67"/>
    <cellStyle name="Финансовый 7" xfId="68"/>
    <cellStyle name="Финансовый 8" xfId="69"/>
    <cellStyle name="Финансовый 9" xfId="7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98787"/>
  </sheetPr>
  <dimension ref="A1:DF261"/>
  <sheetViews>
    <sheetView tabSelected="1" zoomScale="80" zoomScaleNormal="80" zoomScaleSheetLayoutView="80" workbookViewId="0">
      <pane xSplit="14" ySplit="11" topLeftCell="O246" activePane="bottomRight" state="frozen"/>
      <selection activeCell="CN192" sqref="CN192"/>
      <selection pane="topRight" activeCell="CN192" sqref="CN192"/>
      <selection pane="bottomLeft" activeCell="CN192" sqref="CN192"/>
      <selection pane="bottomRight" activeCell="S5" sqref="S5:T5"/>
    </sheetView>
  </sheetViews>
  <sheetFormatPr defaultRowHeight="15.75" x14ac:dyDescent="0.25"/>
  <cols>
    <col min="1" max="1" width="5" style="1" customWidth="1"/>
    <col min="2" max="2" width="6.7109375" style="1" customWidth="1"/>
    <col min="3" max="3" width="10.85546875" style="1" customWidth="1"/>
    <col min="4" max="4" width="43.42578125" style="1" customWidth="1"/>
    <col min="5" max="5" width="10.7109375" style="1" customWidth="1"/>
    <col min="6" max="6" width="6.7109375" style="2" customWidth="1"/>
    <col min="7" max="7" width="9.28515625" style="2" customWidth="1"/>
    <col min="8" max="8" width="9.7109375" style="1" customWidth="1"/>
    <col min="9" max="10" width="6.42578125" style="1" hidden="1" customWidth="1"/>
    <col min="11" max="14" width="6.7109375" style="1" hidden="1" customWidth="1"/>
    <col min="15" max="15" width="11.140625" style="1" customWidth="1"/>
    <col min="16" max="16" width="17.28515625" style="1" customWidth="1"/>
    <col min="17" max="17" width="12.28515625" style="1" customWidth="1"/>
    <col min="18" max="18" width="15.85546875" style="1" customWidth="1"/>
    <col min="19" max="19" width="10.85546875" style="1" customWidth="1"/>
    <col min="20" max="20" width="15.7109375" style="1" customWidth="1"/>
    <col min="21" max="21" width="10" style="1" hidden="1" customWidth="1"/>
    <col min="22" max="22" width="15" style="1" hidden="1" customWidth="1"/>
    <col min="23" max="23" width="10" style="1" hidden="1" customWidth="1"/>
    <col min="24" max="24" width="17.7109375" style="1" hidden="1" customWidth="1"/>
    <col min="25" max="25" width="10" style="1" hidden="1" customWidth="1"/>
    <col min="26" max="26" width="16.7109375" style="1" hidden="1" customWidth="1"/>
    <col min="27" max="27" width="10" style="3" hidden="1" customWidth="1"/>
    <col min="28" max="28" width="15" style="3" hidden="1" customWidth="1"/>
    <col min="29" max="29" width="10" style="1" hidden="1" customWidth="1"/>
    <col min="30" max="30" width="14.85546875" style="1" hidden="1" customWidth="1"/>
    <col min="31" max="31" width="10" style="1" hidden="1" customWidth="1"/>
    <col min="32" max="32" width="16.7109375" style="1" hidden="1" customWidth="1"/>
    <col min="33" max="33" width="11.140625" style="1" hidden="1" customWidth="1"/>
    <col min="34" max="34" width="17" style="1" hidden="1" customWidth="1"/>
    <col min="35" max="35" width="10" style="1" hidden="1" customWidth="1"/>
    <col min="36" max="36" width="15" style="1" hidden="1" customWidth="1"/>
    <col min="37" max="37" width="10" style="1" hidden="1" customWidth="1"/>
    <col min="38" max="38" width="16.7109375" style="1" hidden="1" customWidth="1"/>
    <col min="39" max="39" width="10" style="3" hidden="1" customWidth="1"/>
    <col min="40" max="40" width="15" style="3" hidden="1" customWidth="1"/>
    <col min="41" max="41" width="10" style="1" hidden="1" customWidth="1"/>
    <col min="42" max="42" width="16.7109375" style="1" hidden="1" customWidth="1"/>
    <col min="43" max="43" width="10" style="1" hidden="1" customWidth="1"/>
    <col min="44" max="44" width="15.140625" style="1" hidden="1" customWidth="1"/>
    <col min="45" max="45" width="10" style="1" hidden="1" customWidth="1"/>
    <col min="46" max="46" width="15" style="1" hidden="1" customWidth="1"/>
    <col min="47" max="47" width="11" style="1" hidden="1" customWidth="1"/>
    <col min="48" max="48" width="13.140625" style="1" hidden="1" customWidth="1"/>
    <col min="49" max="49" width="10" style="2" hidden="1" customWidth="1"/>
    <col min="50" max="50" width="16.140625" style="2" hidden="1" customWidth="1"/>
    <col min="51" max="51" width="10" style="1" hidden="1" customWidth="1"/>
    <col min="52" max="52" width="15" style="1" hidden="1" customWidth="1"/>
    <col min="53" max="53" width="10" style="1" hidden="1" customWidth="1"/>
    <col min="54" max="54" width="15" style="1" hidden="1" customWidth="1"/>
    <col min="55" max="55" width="10" style="1" hidden="1" customWidth="1"/>
    <col min="56" max="56" width="16.140625" style="1" hidden="1" customWidth="1"/>
    <col min="57" max="57" width="10" style="1" hidden="1" customWidth="1"/>
    <col min="58" max="58" width="16.140625" style="1" hidden="1" customWidth="1"/>
    <col min="59" max="59" width="10" style="1" hidden="1" customWidth="1"/>
    <col min="60" max="60" width="16.140625" style="1" hidden="1" customWidth="1"/>
    <col min="61" max="61" width="10" style="1" hidden="1" customWidth="1"/>
    <col min="62" max="62" width="16.140625" style="1" hidden="1" customWidth="1"/>
    <col min="63" max="63" width="10" style="1" hidden="1" customWidth="1"/>
    <col min="64" max="64" width="16.140625" style="1" hidden="1" customWidth="1"/>
    <col min="65" max="65" width="10" style="1" hidden="1" customWidth="1"/>
    <col min="66" max="66" width="15" style="1" hidden="1" customWidth="1"/>
    <col min="67" max="67" width="10" style="1" hidden="1" customWidth="1"/>
    <col min="68" max="68" width="15" style="1" hidden="1" customWidth="1"/>
    <col min="69" max="69" width="10" style="1" hidden="1" customWidth="1"/>
    <col min="70" max="70" width="15" style="1" hidden="1" customWidth="1"/>
    <col min="71" max="71" width="10" style="1" hidden="1" customWidth="1"/>
    <col min="72" max="72" width="15" style="1" hidden="1" customWidth="1"/>
    <col min="73" max="73" width="11" style="4" hidden="1" customWidth="1"/>
    <col min="74" max="74" width="15" style="1" hidden="1" customWidth="1"/>
    <col min="75" max="75" width="10" style="1" hidden="1" customWidth="1"/>
    <col min="76" max="76" width="15" style="1" hidden="1" customWidth="1"/>
    <col min="77" max="77" width="11.42578125" style="1" hidden="1" customWidth="1"/>
    <col min="78" max="78" width="15" style="1" hidden="1" customWidth="1"/>
    <col min="79" max="79" width="10" style="5" hidden="1" customWidth="1"/>
    <col min="80" max="80" width="15" style="1" hidden="1" customWidth="1"/>
    <col min="81" max="81" width="10" style="1" hidden="1" customWidth="1"/>
    <col min="82" max="82" width="15" style="1" hidden="1" customWidth="1"/>
    <col min="83" max="83" width="10" style="1" hidden="1" customWidth="1"/>
    <col min="84" max="84" width="15" style="1" hidden="1" customWidth="1"/>
    <col min="85" max="85" width="9.85546875" style="6" hidden="1" customWidth="1"/>
    <col min="86" max="86" width="15" style="1" hidden="1" customWidth="1"/>
    <col min="87" max="87" width="10" style="1" hidden="1" customWidth="1"/>
    <col min="88" max="88" width="15" style="1" hidden="1" customWidth="1"/>
    <col min="89" max="89" width="12.5703125" style="1" hidden="1" customWidth="1"/>
    <col min="90" max="90" width="15" style="1" hidden="1" customWidth="1"/>
    <col min="91" max="91" width="10" style="1" hidden="1" customWidth="1"/>
    <col min="92" max="92" width="15" style="1" hidden="1" customWidth="1"/>
    <col min="93" max="93" width="10.42578125" style="1" hidden="1" customWidth="1"/>
    <col min="94" max="94" width="15" style="1" hidden="1" customWidth="1"/>
    <col min="95" max="95" width="12.42578125" style="1" hidden="1" customWidth="1"/>
    <col min="96" max="96" width="16.85546875" style="1" hidden="1" customWidth="1"/>
    <col min="97" max="97" width="13" style="1" hidden="1" customWidth="1"/>
    <col min="98" max="98" width="16.140625" style="1" hidden="1" customWidth="1"/>
    <col min="99" max="99" width="10.85546875" style="1" hidden="1" customWidth="1"/>
    <col min="100" max="100" width="14.42578125" style="1" hidden="1" customWidth="1"/>
    <col min="101" max="101" width="10" style="1" hidden="1" customWidth="1"/>
    <col min="102" max="102" width="15.5703125" style="1" hidden="1" customWidth="1"/>
    <col min="103" max="103" width="12.7109375" style="1" hidden="1" customWidth="1"/>
    <col min="104" max="104" width="18.5703125" style="1" hidden="1" customWidth="1"/>
    <col min="105" max="105" width="11.7109375" style="1" hidden="1" customWidth="1"/>
    <col min="106" max="106" width="15.42578125" style="1" hidden="1" customWidth="1"/>
    <col min="107" max="107" width="12.7109375" style="1" hidden="1" customWidth="1"/>
    <col min="108" max="108" width="16.7109375" style="1" hidden="1" customWidth="1"/>
    <col min="109" max="109" width="14.140625" style="1" hidden="1" customWidth="1"/>
    <col min="110" max="110" width="18.5703125" style="1" hidden="1" customWidth="1"/>
    <col min="111" max="16384" width="9.140625" style="1"/>
  </cols>
  <sheetData>
    <row r="1" spans="1:110" x14ac:dyDescent="0.25">
      <c r="O1" s="232" t="s">
        <v>606</v>
      </c>
      <c r="P1" s="232"/>
      <c r="Q1" s="232"/>
    </row>
    <row r="2" spans="1:110" ht="30.75" customHeight="1" x14ac:dyDescent="0.25">
      <c r="O2" s="233" t="s">
        <v>604</v>
      </c>
      <c r="P2" s="233"/>
      <c r="Q2" s="233"/>
    </row>
    <row r="3" spans="1:110" ht="29.25" customHeight="1" x14ac:dyDescent="0.25">
      <c r="B3" s="7" t="s">
        <v>0</v>
      </c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U3" s="142"/>
      <c r="V3" s="142"/>
      <c r="W3" s="143"/>
      <c r="X3" s="144"/>
      <c r="Y3" s="143"/>
      <c r="Z3" s="143"/>
      <c r="AA3" s="143"/>
      <c r="AB3" s="143"/>
      <c r="AC3" s="143"/>
      <c r="AD3" s="143"/>
      <c r="AE3" s="143"/>
      <c r="AF3" s="143"/>
      <c r="AG3" s="143"/>
      <c r="AH3" s="143"/>
      <c r="AI3" s="143"/>
      <c r="AJ3" s="143"/>
      <c r="AK3" s="143"/>
      <c r="AL3" s="143"/>
      <c r="AM3" s="143"/>
      <c r="AN3" s="143"/>
      <c r="AO3" s="143"/>
      <c r="AP3" s="143"/>
      <c r="AQ3" s="143"/>
      <c r="AR3" s="143"/>
      <c r="AS3" s="143"/>
      <c r="AT3" s="143"/>
      <c r="AU3" s="143"/>
      <c r="AV3" s="143"/>
      <c r="AW3" s="143"/>
      <c r="AX3" s="143"/>
      <c r="AY3" s="143"/>
      <c r="AZ3" s="143"/>
      <c r="BA3" s="143"/>
      <c r="BB3" s="143"/>
      <c r="BC3" s="143"/>
      <c r="BD3" s="143"/>
      <c r="BE3" s="143"/>
      <c r="BF3" s="143"/>
      <c r="BG3" s="143"/>
      <c r="BH3" s="143"/>
      <c r="BI3" s="143"/>
      <c r="BJ3" s="143"/>
      <c r="BK3" s="143"/>
      <c r="BL3" s="143"/>
      <c r="BM3" s="143"/>
      <c r="BN3" s="143"/>
      <c r="BO3" s="143"/>
      <c r="BP3" s="143"/>
      <c r="BQ3" s="143"/>
      <c r="BR3" s="143"/>
      <c r="BS3" s="143"/>
      <c r="BT3" s="143"/>
      <c r="BU3" s="143"/>
      <c r="BV3" s="143"/>
      <c r="BW3" s="143"/>
      <c r="BX3" s="143"/>
      <c r="BY3" s="143"/>
      <c r="BZ3" s="143"/>
      <c r="CA3" s="143"/>
      <c r="CB3" s="143"/>
      <c r="CC3" s="143"/>
      <c r="CD3" s="143"/>
      <c r="CE3" s="143"/>
      <c r="CF3" s="143"/>
      <c r="CG3" s="145"/>
      <c r="CH3" s="143"/>
      <c r="CI3" s="143"/>
      <c r="CJ3" s="143"/>
      <c r="CK3" s="143"/>
      <c r="CL3" s="143"/>
      <c r="CM3" s="143"/>
      <c r="CN3" s="143"/>
      <c r="CO3" s="143"/>
      <c r="CP3" s="143"/>
      <c r="CQ3" s="143"/>
      <c r="CR3" s="143"/>
      <c r="CS3" s="143"/>
      <c r="CT3" s="143"/>
      <c r="CU3" s="143"/>
      <c r="CV3" s="143"/>
      <c r="CW3" s="143"/>
      <c r="CX3" s="143"/>
      <c r="CY3" s="143"/>
      <c r="CZ3" s="143"/>
      <c r="DA3" s="143"/>
      <c r="DB3" s="143"/>
      <c r="DC3" s="143"/>
      <c r="DD3" s="143"/>
      <c r="DE3" s="143"/>
      <c r="DF3" s="143"/>
    </row>
    <row r="4" spans="1:110" ht="18.75" hidden="1" customHeight="1" x14ac:dyDescent="0.25">
      <c r="B4" s="7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226"/>
      <c r="R4" s="226"/>
      <c r="S4" s="226"/>
      <c r="T4" s="226"/>
      <c r="U4" s="226"/>
      <c r="V4" s="226"/>
      <c r="W4" s="226"/>
      <c r="X4" s="226"/>
      <c r="Y4" s="226"/>
      <c r="Z4" s="226"/>
      <c r="AA4" s="143"/>
      <c r="AB4" s="143"/>
      <c r="AC4" s="226"/>
      <c r="AD4" s="226"/>
      <c r="AE4" s="226"/>
      <c r="AF4" s="226"/>
      <c r="AG4" s="226"/>
      <c r="AH4" s="226"/>
      <c r="AI4" s="226"/>
      <c r="AJ4" s="226"/>
      <c r="AK4" s="226"/>
      <c r="AL4" s="226"/>
      <c r="AM4" s="143"/>
      <c r="AN4" s="143"/>
      <c r="AO4" s="226"/>
      <c r="AP4" s="226"/>
      <c r="AQ4" s="226"/>
      <c r="AR4" s="226"/>
      <c r="AS4" s="226"/>
      <c r="AT4" s="226"/>
      <c r="AU4" s="226"/>
      <c r="AV4" s="226"/>
      <c r="AW4" s="226"/>
      <c r="AX4" s="226"/>
      <c r="AY4" s="143"/>
      <c r="AZ4" s="143"/>
      <c r="BA4" s="226"/>
      <c r="BB4" s="226"/>
      <c r="BC4" s="226"/>
      <c r="BD4" s="226"/>
      <c r="BE4" s="226"/>
      <c r="BF4" s="226"/>
      <c r="BG4" s="226"/>
      <c r="BH4" s="226"/>
      <c r="BI4" s="226"/>
      <c r="BJ4" s="226"/>
      <c r="BK4" s="226"/>
      <c r="BL4" s="226"/>
      <c r="BM4" s="226"/>
      <c r="BN4" s="226"/>
      <c r="BO4" s="226"/>
      <c r="BP4" s="226"/>
      <c r="BQ4" s="226"/>
      <c r="BR4" s="226"/>
      <c r="BS4" s="226"/>
      <c r="BT4" s="226"/>
      <c r="BU4" s="226"/>
      <c r="BV4" s="226"/>
      <c r="BW4" s="226"/>
      <c r="BX4" s="226"/>
      <c r="BY4" s="226"/>
      <c r="BZ4" s="226"/>
      <c r="CA4" s="226"/>
      <c r="CB4" s="226"/>
      <c r="CC4" s="226"/>
      <c r="CD4" s="226"/>
      <c r="CE4" s="226"/>
      <c r="CF4" s="226"/>
      <c r="CG4" s="226"/>
      <c r="CH4" s="226"/>
      <c r="CI4" s="226"/>
      <c r="CJ4" s="226"/>
      <c r="CK4" s="226"/>
      <c r="CL4" s="226"/>
      <c r="CM4" s="226"/>
      <c r="CN4" s="226"/>
      <c r="CO4" s="226"/>
      <c r="CP4" s="226"/>
      <c r="CQ4" s="226"/>
      <c r="CR4" s="226"/>
      <c r="CS4" s="226"/>
      <c r="CT4" s="226"/>
      <c r="CU4" s="226"/>
      <c r="CV4" s="226"/>
      <c r="CW4" s="226"/>
      <c r="CX4" s="226"/>
      <c r="CY4" s="143"/>
      <c r="CZ4" s="143"/>
      <c r="DA4" s="143"/>
      <c r="DB4" s="143"/>
      <c r="DC4" s="226"/>
      <c r="DD4" s="226"/>
      <c r="DE4" s="143"/>
      <c r="DF4" s="143"/>
    </row>
    <row r="5" spans="1:110" s="9" customFormat="1" ht="59.25" customHeight="1" x14ac:dyDescent="0.25">
      <c r="A5" s="227" t="s">
        <v>1</v>
      </c>
      <c r="B5" s="227" t="s">
        <v>2</v>
      </c>
      <c r="C5" s="227" t="s">
        <v>3</v>
      </c>
      <c r="D5" s="229" t="s">
        <v>4</v>
      </c>
      <c r="E5" s="230" t="s">
        <v>5</v>
      </c>
      <c r="F5" s="198" t="s">
        <v>6</v>
      </c>
      <c r="G5" s="199" t="s">
        <v>7</v>
      </c>
      <c r="H5" s="201" t="s">
        <v>8</v>
      </c>
      <c r="I5" s="201"/>
      <c r="J5" s="201"/>
      <c r="K5" s="198" t="s">
        <v>9</v>
      </c>
      <c r="L5" s="221"/>
      <c r="M5" s="221"/>
      <c r="N5" s="222"/>
      <c r="O5" s="217" t="s">
        <v>10</v>
      </c>
      <c r="P5" s="219"/>
      <c r="Q5" s="217" t="s">
        <v>11</v>
      </c>
      <c r="R5" s="219"/>
      <c r="S5" s="223" t="s">
        <v>12</v>
      </c>
      <c r="T5" s="223"/>
      <c r="U5" s="217" t="s">
        <v>13</v>
      </c>
      <c r="V5" s="219"/>
      <c r="W5" s="217" t="s">
        <v>14</v>
      </c>
      <c r="X5" s="219"/>
      <c r="Y5" s="207" t="s">
        <v>15</v>
      </c>
      <c r="Z5" s="216"/>
      <c r="AA5" s="213" t="s">
        <v>16</v>
      </c>
      <c r="AB5" s="214"/>
      <c r="AC5" s="217" t="s">
        <v>17</v>
      </c>
      <c r="AD5" s="219"/>
      <c r="AE5" s="217" t="s">
        <v>18</v>
      </c>
      <c r="AF5" s="219"/>
      <c r="AG5" s="217" t="s">
        <v>19</v>
      </c>
      <c r="AH5" s="219"/>
      <c r="AI5" s="217" t="s">
        <v>20</v>
      </c>
      <c r="AJ5" s="219"/>
      <c r="AK5" s="217" t="s">
        <v>21</v>
      </c>
      <c r="AL5" s="219"/>
      <c r="AM5" s="209" t="s">
        <v>22</v>
      </c>
      <c r="AN5" s="210"/>
      <c r="AO5" s="217" t="s">
        <v>23</v>
      </c>
      <c r="AP5" s="219"/>
      <c r="AQ5" s="217" t="s">
        <v>24</v>
      </c>
      <c r="AR5" s="219"/>
      <c r="AS5" s="217" t="s">
        <v>25</v>
      </c>
      <c r="AT5" s="219"/>
      <c r="AU5" s="217" t="s">
        <v>26</v>
      </c>
      <c r="AV5" s="219"/>
      <c r="AW5" s="217" t="s">
        <v>27</v>
      </c>
      <c r="AX5" s="219"/>
      <c r="AY5" s="209" t="s">
        <v>28</v>
      </c>
      <c r="AZ5" s="210"/>
      <c r="BA5" s="217" t="s">
        <v>29</v>
      </c>
      <c r="BB5" s="219"/>
      <c r="BC5" s="217" t="s">
        <v>30</v>
      </c>
      <c r="BD5" s="219"/>
      <c r="BE5" s="217" t="s">
        <v>31</v>
      </c>
      <c r="BF5" s="219"/>
      <c r="BG5" s="217" t="s">
        <v>32</v>
      </c>
      <c r="BH5" s="219"/>
      <c r="BI5" s="217" t="s">
        <v>33</v>
      </c>
      <c r="BJ5" s="219"/>
      <c r="BK5" s="217" t="s">
        <v>34</v>
      </c>
      <c r="BL5" s="219"/>
      <c r="BM5" s="217" t="s">
        <v>35</v>
      </c>
      <c r="BN5" s="219"/>
      <c r="BO5" s="217" t="s">
        <v>36</v>
      </c>
      <c r="BP5" s="219"/>
      <c r="BQ5" s="217" t="s">
        <v>37</v>
      </c>
      <c r="BR5" s="219"/>
      <c r="BS5" s="217" t="s">
        <v>38</v>
      </c>
      <c r="BT5" s="219"/>
      <c r="BU5" s="217" t="s">
        <v>39</v>
      </c>
      <c r="BV5" s="219"/>
      <c r="BW5" s="217" t="s">
        <v>40</v>
      </c>
      <c r="BX5" s="219"/>
      <c r="BY5" s="217" t="s">
        <v>41</v>
      </c>
      <c r="BZ5" s="219"/>
      <c r="CA5" s="217" t="s">
        <v>42</v>
      </c>
      <c r="CB5" s="219"/>
      <c r="CC5" s="217" t="s">
        <v>43</v>
      </c>
      <c r="CD5" s="219"/>
      <c r="CE5" s="217" t="s">
        <v>44</v>
      </c>
      <c r="CF5" s="219"/>
      <c r="CG5" s="217" t="s">
        <v>45</v>
      </c>
      <c r="CH5" s="219"/>
      <c r="CI5" s="217" t="s">
        <v>46</v>
      </c>
      <c r="CJ5" s="219"/>
      <c r="CK5" s="217" t="s">
        <v>47</v>
      </c>
      <c r="CL5" s="219"/>
      <c r="CM5" s="217" t="s">
        <v>48</v>
      </c>
      <c r="CN5" s="219"/>
      <c r="CO5" s="217" t="s">
        <v>49</v>
      </c>
      <c r="CP5" s="219"/>
      <c r="CQ5" s="217" t="s">
        <v>50</v>
      </c>
      <c r="CR5" s="219"/>
      <c r="CS5" s="217" t="s">
        <v>51</v>
      </c>
      <c r="CT5" s="219"/>
      <c r="CU5" s="207" t="s">
        <v>52</v>
      </c>
      <c r="CV5" s="216"/>
      <c r="CW5" s="207" t="s">
        <v>53</v>
      </c>
      <c r="CX5" s="216"/>
      <c r="CY5" s="209" t="s">
        <v>54</v>
      </c>
      <c r="CZ5" s="210"/>
      <c r="DA5" s="207" t="s">
        <v>55</v>
      </c>
      <c r="DB5" s="208"/>
      <c r="DC5" s="207" t="s">
        <v>56</v>
      </c>
      <c r="DD5" s="216"/>
      <c r="DE5" s="217" t="s">
        <v>57</v>
      </c>
      <c r="DF5" s="218"/>
    </row>
    <row r="6" spans="1:110" s="9" customFormat="1" ht="18.75" hidden="1" customHeight="1" x14ac:dyDescent="0.25">
      <c r="A6" s="227"/>
      <c r="B6" s="227"/>
      <c r="C6" s="227"/>
      <c r="D6" s="229"/>
      <c r="E6" s="230"/>
      <c r="F6" s="198"/>
      <c r="G6" s="231"/>
      <c r="H6" s="220"/>
      <c r="I6" s="220"/>
      <c r="J6" s="220"/>
      <c r="K6" s="10"/>
      <c r="L6" s="11"/>
      <c r="M6" s="11"/>
      <c r="N6" s="11"/>
      <c r="O6" s="203">
        <v>270005</v>
      </c>
      <c r="P6" s="206"/>
      <c r="Q6" s="211">
        <v>270004</v>
      </c>
      <c r="R6" s="212"/>
      <c r="S6" s="211">
        <v>270148</v>
      </c>
      <c r="T6" s="212"/>
      <c r="U6" s="211">
        <v>270008</v>
      </c>
      <c r="V6" s="212"/>
      <c r="W6" s="211">
        <v>270007</v>
      </c>
      <c r="X6" s="212"/>
      <c r="Y6" s="207">
        <v>270149</v>
      </c>
      <c r="Z6" s="208"/>
      <c r="AA6" s="213">
        <v>270015</v>
      </c>
      <c r="AB6" s="214"/>
      <c r="AC6" s="211">
        <v>270042</v>
      </c>
      <c r="AD6" s="212"/>
      <c r="AE6" s="211">
        <v>270016</v>
      </c>
      <c r="AF6" s="212"/>
      <c r="AG6" s="211">
        <v>270017</v>
      </c>
      <c r="AH6" s="215"/>
      <c r="AI6" s="215">
        <v>270058</v>
      </c>
      <c r="AJ6" s="212"/>
      <c r="AK6" s="211">
        <v>270057</v>
      </c>
      <c r="AL6" s="212"/>
      <c r="AM6" s="209">
        <v>270115</v>
      </c>
      <c r="AN6" s="210"/>
      <c r="AO6" s="211">
        <v>270018</v>
      </c>
      <c r="AP6" s="212"/>
      <c r="AQ6" s="211">
        <v>270032</v>
      </c>
      <c r="AR6" s="212"/>
      <c r="AS6" s="211">
        <v>270040</v>
      </c>
      <c r="AT6" s="212"/>
      <c r="AU6" s="211">
        <v>270041</v>
      </c>
      <c r="AV6" s="212"/>
      <c r="AW6" s="211">
        <v>270116</v>
      </c>
      <c r="AX6" s="212"/>
      <c r="AY6" s="209">
        <v>270123</v>
      </c>
      <c r="AZ6" s="210"/>
      <c r="BA6" s="211">
        <v>270155</v>
      </c>
      <c r="BB6" s="212"/>
      <c r="BC6" s="211">
        <v>270168</v>
      </c>
      <c r="BD6" s="212"/>
      <c r="BE6" s="211">
        <v>270134</v>
      </c>
      <c r="BF6" s="212"/>
      <c r="BG6" s="211">
        <v>270098</v>
      </c>
      <c r="BH6" s="212"/>
      <c r="BI6" s="211">
        <v>270087</v>
      </c>
      <c r="BJ6" s="212"/>
      <c r="BK6" s="211">
        <v>270169</v>
      </c>
      <c r="BL6" s="212"/>
      <c r="BM6" s="211">
        <v>270050</v>
      </c>
      <c r="BN6" s="212"/>
      <c r="BO6" s="211">
        <v>270051</v>
      </c>
      <c r="BP6" s="212"/>
      <c r="BQ6" s="211">
        <v>270052</v>
      </c>
      <c r="BR6" s="212"/>
      <c r="BS6" s="211">
        <v>270053</v>
      </c>
      <c r="BT6" s="212"/>
      <c r="BU6" s="211">
        <v>270056</v>
      </c>
      <c r="BV6" s="212"/>
      <c r="BW6" s="211">
        <v>270147</v>
      </c>
      <c r="BX6" s="212"/>
      <c r="BY6" s="211">
        <v>270068</v>
      </c>
      <c r="BZ6" s="212"/>
      <c r="CA6" s="211">
        <v>270069</v>
      </c>
      <c r="CB6" s="212"/>
      <c r="CC6" s="211">
        <v>270156</v>
      </c>
      <c r="CD6" s="212"/>
      <c r="CE6" s="211">
        <v>270091</v>
      </c>
      <c r="CF6" s="212"/>
      <c r="CG6" s="211">
        <v>270088</v>
      </c>
      <c r="CH6" s="212"/>
      <c r="CI6" s="211">
        <v>270146</v>
      </c>
      <c r="CJ6" s="212"/>
      <c r="CK6" s="211">
        <v>270170</v>
      </c>
      <c r="CL6" s="212"/>
      <c r="CM6" s="211">
        <v>270171</v>
      </c>
      <c r="CN6" s="212"/>
      <c r="CO6" s="211">
        <v>270095</v>
      </c>
      <c r="CP6" s="212"/>
      <c r="CQ6" s="211">
        <v>270065</v>
      </c>
      <c r="CR6" s="212"/>
      <c r="CS6" s="211">
        <v>270089</v>
      </c>
      <c r="CT6" s="212"/>
      <c r="CU6" s="207">
        <v>270184</v>
      </c>
      <c r="CV6" s="208"/>
      <c r="CW6" s="207">
        <v>270223</v>
      </c>
      <c r="CX6" s="208"/>
      <c r="CY6" s="209">
        <v>270113</v>
      </c>
      <c r="CZ6" s="210"/>
      <c r="DA6" s="207">
        <v>270241</v>
      </c>
      <c r="DB6" s="208"/>
      <c r="DC6" s="207">
        <v>270243</v>
      </c>
      <c r="DD6" s="208"/>
      <c r="DE6" s="12"/>
      <c r="DF6" s="13"/>
    </row>
    <row r="7" spans="1:110" s="9" customFormat="1" ht="15.75" hidden="1" customHeight="1" x14ac:dyDescent="0.25">
      <c r="A7" s="227"/>
      <c r="B7" s="227"/>
      <c r="C7" s="227"/>
      <c r="D7" s="229"/>
      <c r="E7" s="230"/>
      <c r="F7" s="198"/>
      <c r="G7" s="231"/>
      <c r="H7" s="220"/>
      <c r="I7" s="220"/>
      <c r="J7" s="220"/>
      <c r="K7" s="224" t="s">
        <v>58</v>
      </c>
      <c r="L7" s="225"/>
      <c r="M7" s="225"/>
      <c r="N7" s="225"/>
      <c r="O7" s="196" t="s">
        <v>59</v>
      </c>
      <c r="P7" s="205"/>
      <c r="Q7" s="196" t="s">
        <v>60</v>
      </c>
      <c r="R7" s="197"/>
      <c r="S7" s="203" t="s">
        <v>61</v>
      </c>
      <c r="T7" s="206"/>
      <c r="U7" s="203" t="s">
        <v>62</v>
      </c>
      <c r="V7" s="204"/>
      <c r="W7" s="203" t="s">
        <v>63</v>
      </c>
      <c r="X7" s="204"/>
      <c r="Y7" s="196" t="s">
        <v>64</v>
      </c>
      <c r="Z7" s="205"/>
      <c r="AA7" s="196" t="s">
        <v>65</v>
      </c>
      <c r="AB7" s="197"/>
      <c r="AC7" s="203" t="s">
        <v>66</v>
      </c>
      <c r="AD7" s="204"/>
      <c r="AE7" s="203" t="s">
        <v>67</v>
      </c>
      <c r="AF7" s="204"/>
      <c r="AG7" s="203" t="s">
        <v>68</v>
      </c>
      <c r="AH7" s="204"/>
      <c r="AI7" s="205" t="s">
        <v>69</v>
      </c>
      <c r="AJ7" s="205"/>
      <c r="AK7" s="203" t="s">
        <v>70</v>
      </c>
      <c r="AL7" s="204"/>
      <c r="AM7" s="196" t="s">
        <v>71</v>
      </c>
      <c r="AN7" s="197"/>
      <c r="AO7" s="203" t="s">
        <v>72</v>
      </c>
      <c r="AP7" s="204"/>
      <c r="AQ7" s="203" t="s">
        <v>73</v>
      </c>
      <c r="AR7" s="204"/>
      <c r="AS7" s="203" t="s">
        <v>74</v>
      </c>
      <c r="AT7" s="204"/>
      <c r="AU7" s="203" t="s">
        <v>75</v>
      </c>
      <c r="AV7" s="204"/>
      <c r="AW7" s="203" t="s">
        <v>76</v>
      </c>
      <c r="AX7" s="204"/>
      <c r="AY7" s="196" t="s">
        <v>77</v>
      </c>
      <c r="AZ7" s="197"/>
      <c r="BA7" s="203" t="s">
        <v>78</v>
      </c>
      <c r="BB7" s="204"/>
      <c r="BC7" s="203" t="s">
        <v>79</v>
      </c>
      <c r="BD7" s="204"/>
      <c r="BE7" s="203" t="s">
        <v>80</v>
      </c>
      <c r="BF7" s="204"/>
      <c r="BG7" s="203" t="s">
        <v>81</v>
      </c>
      <c r="BH7" s="204"/>
      <c r="BI7" s="203" t="s">
        <v>82</v>
      </c>
      <c r="BJ7" s="204"/>
      <c r="BK7" s="203" t="s">
        <v>83</v>
      </c>
      <c r="BL7" s="204"/>
      <c r="BM7" s="203" t="s">
        <v>84</v>
      </c>
      <c r="BN7" s="204"/>
      <c r="BO7" s="203" t="s">
        <v>85</v>
      </c>
      <c r="BP7" s="204"/>
      <c r="BQ7" s="203" t="s">
        <v>86</v>
      </c>
      <c r="BR7" s="204"/>
      <c r="BS7" s="203" t="s">
        <v>87</v>
      </c>
      <c r="BT7" s="204"/>
      <c r="BU7" s="203" t="s">
        <v>88</v>
      </c>
      <c r="BV7" s="206"/>
      <c r="BW7" s="203" t="s">
        <v>89</v>
      </c>
      <c r="BX7" s="204"/>
      <c r="BY7" s="203" t="s">
        <v>90</v>
      </c>
      <c r="BZ7" s="204"/>
      <c r="CA7" s="203" t="s">
        <v>91</v>
      </c>
      <c r="CB7" s="204"/>
      <c r="CC7" s="203" t="s">
        <v>92</v>
      </c>
      <c r="CD7" s="204"/>
      <c r="CE7" s="203" t="s">
        <v>93</v>
      </c>
      <c r="CF7" s="204"/>
      <c r="CG7" s="203" t="s">
        <v>94</v>
      </c>
      <c r="CH7" s="204"/>
      <c r="CI7" s="203" t="s">
        <v>95</v>
      </c>
      <c r="CJ7" s="204"/>
      <c r="CK7" s="203" t="s">
        <v>96</v>
      </c>
      <c r="CL7" s="204"/>
      <c r="CM7" s="203" t="s">
        <v>97</v>
      </c>
      <c r="CN7" s="204"/>
      <c r="CO7" s="203" t="s">
        <v>98</v>
      </c>
      <c r="CP7" s="204"/>
      <c r="CQ7" s="203" t="s">
        <v>99</v>
      </c>
      <c r="CR7" s="204"/>
      <c r="CS7" s="203" t="s">
        <v>100</v>
      </c>
      <c r="CT7" s="204"/>
      <c r="CU7" s="196" t="s">
        <v>101</v>
      </c>
      <c r="CV7" s="205"/>
      <c r="CW7" s="196" t="s">
        <v>102</v>
      </c>
      <c r="CX7" s="197"/>
      <c r="CY7" s="196" t="s">
        <v>103</v>
      </c>
      <c r="CZ7" s="197"/>
      <c r="DA7" s="196" t="s">
        <v>104</v>
      </c>
      <c r="DB7" s="197"/>
      <c r="DC7" s="196" t="s">
        <v>104</v>
      </c>
      <c r="DD7" s="197"/>
      <c r="DE7" s="15"/>
      <c r="DF7" s="15"/>
    </row>
    <row r="8" spans="1:110" s="2" customFormat="1" ht="30.75" hidden="1" customHeight="1" x14ac:dyDescent="0.25">
      <c r="A8" s="227"/>
      <c r="B8" s="227"/>
      <c r="C8" s="227"/>
      <c r="D8" s="229"/>
      <c r="E8" s="230"/>
      <c r="F8" s="198"/>
      <c r="G8" s="231"/>
      <c r="H8" s="220"/>
      <c r="I8" s="220"/>
      <c r="J8" s="220"/>
      <c r="K8" s="198" t="s">
        <v>105</v>
      </c>
      <c r="L8" s="199" t="s">
        <v>106</v>
      </c>
      <c r="M8" s="201" t="s">
        <v>107</v>
      </c>
      <c r="N8" s="201" t="s">
        <v>108</v>
      </c>
      <c r="O8" s="196"/>
      <c r="P8" s="197"/>
      <c r="Q8" s="196"/>
      <c r="R8" s="197"/>
      <c r="S8" s="196"/>
      <c r="T8" s="197"/>
      <c r="U8" s="196"/>
      <c r="V8" s="197"/>
      <c r="W8" s="196"/>
      <c r="X8" s="197"/>
      <c r="Y8" s="196"/>
      <c r="Z8" s="197"/>
      <c r="AA8" s="196"/>
      <c r="AB8" s="197"/>
      <c r="AC8" s="196"/>
      <c r="AD8" s="197"/>
      <c r="AE8" s="196"/>
      <c r="AF8" s="197"/>
      <c r="AG8" s="196"/>
      <c r="AH8" s="197"/>
      <c r="AI8" s="196"/>
      <c r="AJ8" s="197"/>
      <c r="AK8" s="196"/>
      <c r="AL8" s="197"/>
      <c r="AM8" s="196"/>
      <c r="AN8" s="197"/>
      <c r="AO8" s="196"/>
      <c r="AP8" s="197"/>
      <c r="AQ8" s="196"/>
      <c r="AR8" s="197"/>
      <c r="AS8" s="196"/>
      <c r="AT8" s="197"/>
      <c r="AU8" s="196"/>
      <c r="AV8" s="197"/>
      <c r="AW8" s="196"/>
      <c r="AX8" s="197"/>
      <c r="AY8" s="196"/>
      <c r="AZ8" s="197"/>
      <c r="BA8" s="196"/>
      <c r="BB8" s="197"/>
      <c r="BC8" s="196"/>
      <c r="BD8" s="197"/>
      <c r="BE8" s="196"/>
      <c r="BF8" s="197"/>
      <c r="BG8" s="196"/>
      <c r="BH8" s="197"/>
      <c r="BI8" s="196"/>
      <c r="BJ8" s="197"/>
      <c r="BK8" s="196"/>
      <c r="BL8" s="197"/>
      <c r="BM8" s="196"/>
      <c r="BN8" s="197"/>
      <c r="BO8" s="196"/>
      <c r="BP8" s="197"/>
      <c r="BQ8" s="196"/>
      <c r="BR8" s="197"/>
      <c r="BS8" s="196"/>
      <c r="BT8" s="197"/>
      <c r="BU8" s="196"/>
      <c r="BV8" s="197"/>
      <c r="BW8" s="196"/>
      <c r="BX8" s="197"/>
      <c r="BY8" s="196"/>
      <c r="BZ8" s="197"/>
      <c r="CA8" s="196"/>
      <c r="CB8" s="197"/>
      <c r="CC8" s="196"/>
      <c r="CD8" s="197"/>
      <c r="CE8" s="196"/>
      <c r="CF8" s="197"/>
      <c r="CG8" s="196"/>
      <c r="CH8" s="197"/>
      <c r="CI8" s="196"/>
      <c r="CJ8" s="197"/>
      <c r="CK8" s="196"/>
      <c r="CL8" s="197"/>
      <c r="CM8" s="196"/>
      <c r="CN8" s="197"/>
      <c r="CO8" s="196"/>
      <c r="CP8" s="197"/>
      <c r="CQ8" s="196"/>
      <c r="CR8" s="197"/>
      <c r="CS8" s="196"/>
      <c r="CT8" s="197"/>
      <c r="CU8" s="196"/>
      <c r="CV8" s="197"/>
      <c r="CW8" s="196"/>
      <c r="CX8" s="197"/>
      <c r="CY8" s="196"/>
      <c r="CZ8" s="197"/>
      <c r="DA8" s="196"/>
      <c r="DB8" s="197"/>
      <c r="DC8" s="196"/>
      <c r="DD8" s="197"/>
      <c r="DE8" s="196"/>
      <c r="DF8" s="197"/>
    </row>
    <row r="9" spans="1:110" ht="38.25" customHeight="1" x14ac:dyDescent="0.25">
      <c r="A9" s="228"/>
      <c r="B9" s="228"/>
      <c r="C9" s="228"/>
      <c r="D9" s="229"/>
      <c r="E9" s="230"/>
      <c r="F9" s="198"/>
      <c r="G9" s="200"/>
      <c r="H9" s="202"/>
      <c r="I9" s="202"/>
      <c r="J9" s="202"/>
      <c r="K9" s="198"/>
      <c r="L9" s="200"/>
      <c r="M9" s="202"/>
      <c r="N9" s="202"/>
      <c r="O9" s="16" t="s">
        <v>109</v>
      </c>
      <c r="P9" s="17" t="s">
        <v>110</v>
      </c>
      <c r="Q9" s="16" t="s">
        <v>109</v>
      </c>
      <c r="R9" s="17" t="s">
        <v>110</v>
      </c>
      <c r="S9" s="16" t="s">
        <v>109</v>
      </c>
      <c r="T9" s="17" t="s">
        <v>110</v>
      </c>
      <c r="U9" s="16" t="s">
        <v>109</v>
      </c>
      <c r="V9" s="17" t="s">
        <v>110</v>
      </c>
      <c r="W9" s="16" t="s">
        <v>109</v>
      </c>
      <c r="X9" s="17" t="s">
        <v>110</v>
      </c>
      <c r="Y9" s="16" t="s">
        <v>109</v>
      </c>
      <c r="Z9" s="17" t="s">
        <v>110</v>
      </c>
      <c r="AA9" s="17" t="s">
        <v>111</v>
      </c>
      <c r="AB9" s="17" t="s">
        <v>110</v>
      </c>
      <c r="AC9" s="16" t="s">
        <v>109</v>
      </c>
      <c r="AD9" s="17" t="s">
        <v>110</v>
      </c>
      <c r="AE9" s="16" t="s">
        <v>109</v>
      </c>
      <c r="AF9" s="17" t="s">
        <v>110</v>
      </c>
      <c r="AG9" s="16" t="s">
        <v>109</v>
      </c>
      <c r="AH9" s="17" t="s">
        <v>110</v>
      </c>
      <c r="AI9" s="16" t="s">
        <v>109</v>
      </c>
      <c r="AJ9" s="17" t="s">
        <v>110</v>
      </c>
      <c r="AK9" s="16" t="s">
        <v>109</v>
      </c>
      <c r="AL9" s="17" t="s">
        <v>110</v>
      </c>
      <c r="AM9" s="17" t="s">
        <v>111</v>
      </c>
      <c r="AN9" s="17" t="s">
        <v>110</v>
      </c>
      <c r="AO9" s="16" t="s">
        <v>109</v>
      </c>
      <c r="AP9" s="17" t="s">
        <v>110</v>
      </c>
      <c r="AQ9" s="16" t="s">
        <v>109</v>
      </c>
      <c r="AR9" s="17" t="s">
        <v>110</v>
      </c>
      <c r="AS9" s="16" t="s">
        <v>109</v>
      </c>
      <c r="AT9" s="17" t="s">
        <v>110</v>
      </c>
      <c r="AU9" s="16" t="s">
        <v>109</v>
      </c>
      <c r="AV9" s="17" t="s">
        <v>110</v>
      </c>
      <c r="AW9" s="16" t="s">
        <v>109</v>
      </c>
      <c r="AX9" s="17" t="s">
        <v>110</v>
      </c>
      <c r="AY9" s="17" t="s">
        <v>111</v>
      </c>
      <c r="AZ9" s="17" t="s">
        <v>110</v>
      </c>
      <c r="BA9" s="16" t="s">
        <v>109</v>
      </c>
      <c r="BB9" s="17" t="s">
        <v>110</v>
      </c>
      <c r="BC9" s="16" t="s">
        <v>109</v>
      </c>
      <c r="BD9" s="17" t="s">
        <v>110</v>
      </c>
      <c r="BE9" s="16" t="s">
        <v>109</v>
      </c>
      <c r="BF9" s="17" t="s">
        <v>110</v>
      </c>
      <c r="BG9" s="16" t="s">
        <v>109</v>
      </c>
      <c r="BH9" s="17" t="s">
        <v>110</v>
      </c>
      <c r="BI9" s="16" t="s">
        <v>109</v>
      </c>
      <c r="BJ9" s="17" t="s">
        <v>110</v>
      </c>
      <c r="BK9" s="16" t="s">
        <v>109</v>
      </c>
      <c r="BL9" s="17" t="s">
        <v>110</v>
      </c>
      <c r="BM9" s="16" t="s">
        <v>109</v>
      </c>
      <c r="BN9" s="17" t="s">
        <v>110</v>
      </c>
      <c r="BO9" s="16" t="s">
        <v>109</v>
      </c>
      <c r="BP9" s="17" t="s">
        <v>110</v>
      </c>
      <c r="BQ9" s="16" t="s">
        <v>109</v>
      </c>
      <c r="BR9" s="17" t="s">
        <v>110</v>
      </c>
      <c r="BS9" s="16" t="s">
        <v>109</v>
      </c>
      <c r="BT9" s="17" t="s">
        <v>110</v>
      </c>
      <c r="BU9" s="16" t="s">
        <v>109</v>
      </c>
      <c r="BV9" s="17" t="s">
        <v>110</v>
      </c>
      <c r="BW9" s="16" t="s">
        <v>109</v>
      </c>
      <c r="BX9" s="17" t="s">
        <v>110</v>
      </c>
      <c r="BY9" s="16" t="s">
        <v>109</v>
      </c>
      <c r="BZ9" s="17" t="s">
        <v>110</v>
      </c>
      <c r="CA9" s="18" t="s">
        <v>111</v>
      </c>
      <c r="CB9" s="17" t="s">
        <v>110</v>
      </c>
      <c r="CC9" s="16" t="s">
        <v>109</v>
      </c>
      <c r="CD9" s="17" t="s">
        <v>110</v>
      </c>
      <c r="CE9" s="16" t="s">
        <v>109</v>
      </c>
      <c r="CF9" s="17" t="s">
        <v>110</v>
      </c>
      <c r="CG9" s="16" t="s">
        <v>109</v>
      </c>
      <c r="CH9" s="17" t="s">
        <v>110</v>
      </c>
      <c r="CI9" s="16" t="s">
        <v>109</v>
      </c>
      <c r="CJ9" s="17" t="s">
        <v>110</v>
      </c>
      <c r="CK9" s="16" t="s">
        <v>109</v>
      </c>
      <c r="CL9" s="17" t="s">
        <v>110</v>
      </c>
      <c r="CM9" s="16" t="s">
        <v>109</v>
      </c>
      <c r="CN9" s="17" t="s">
        <v>110</v>
      </c>
      <c r="CO9" s="16" t="s">
        <v>109</v>
      </c>
      <c r="CP9" s="17" t="s">
        <v>110</v>
      </c>
      <c r="CQ9" s="16" t="s">
        <v>109</v>
      </c>
      <c r="CR9" s="17" t="s">
        <v>110</v>
      </c>
      <c r="CS9" s="16" t="s">
        <v>109</v>
      </c>
      <c r="CT9" s="17" t="s">
        <v>110</v>
      </c>
      <c r="CU9" s="16" t="s">
        <v>109</v>
      </c>
      <c r="CV9" s="17" t="s">
        <v>110</v>
      </c>
      <c r="CW9" s="16" t="s">
        <v>109</v>
      </c>
      <c r="CX9" s="17" t="s">
        <v>110</v>
      </c>
      <c r="CY9" s="17" t="s">
        <v>111</v>
      </c>
      <c r="CZ9" s="17" t="s">
        <v>110</v>
      </c>
      <c r="DA9" s="17" t="s">
        <v>111</v>
      </c>
      <c r="DB9" s="17" t="s">
        <v>110</v>
      </c>
      <c r="DC9" s="17" t="s">
        <v>111</v>
      </c>
      <c r="DD9" s="17" t="s">
        <v>110</v>
      </c>
      <c r="DE9" s="17" t="s">
        <v>109</v>
      </c>
      <c r="DF9" s="17" t="s">
        <v>110</v>
      </c>
    </row>
    <row r="10" spans="1:110" hidden="1" x14ac:dyDescent="0.25">
      <c r="A10" s="19"/>
      <c r="B10" s="19"/>
      <c r="C10" s="19"/>
      <c r="D10" s="20"/>
      <c r="E10" s="21"/>
      <c r="F10" s="22"/>
      <c r="G10" s="23"/>
      <c r="H10" s="22"/>
      <c r="I10" s="23"/>
      <c r="J10" s="23"/>
      <c r="K10" s="22"/>
      <c r="L10" s="24"/>
      <c r="M10" s="24"/>
      <c r="N10" s="24"/>
      <c r="O10" s="25"/>
      <c r="P10" s="25">
        <v>1</v>
      </c>
      <c r="Q10" s="25"/>
      <c r="R10" s="25">
        <v>1</v>
      </c>
      <c r="S10" s="25"/>
      <c r="T10" s="25">
        <v>1</v>
      </c>
      <c r="U10" s="25"/>
      <c r="V10" s="25">
        <v>1</v>
      </c>
      <c r="W10" s="25"/>
      <c r="X10" s="25">
        <v>1</v>
      </c>
      <c r="Y10" s="26"/>
      <c r="Z10" s="25">
        <v>1</v>
      </c>
      <c r="AA10" s="25"/>
      <c r="AB10" s="25">
        <v>1</v>
      </c>
      <c r="AC10" s="25"/>
      <c r="AD10" s="25">
        <v>1</v>
      </c>
      <c r="AE10" s="25"/>
      <c r="AF10" s="25">
        <v>1</v>
      </c>
      <c r="AG10" s="27"/>
      <c r="AH10" s="27">
        <v>1</v>
      </c>
      <c r="AI10" s="28"/>
      <c r="AJ10" s="25">
        <v>1</v>
      </c>
      <c r="AK10" s="25"/>
      <c r="AL10" s="25">
        <v>1</v>
      </c>
      <c r="AM10" s="29"/>
      <c r="AN10" s="25">
        <v>1</v>
      </c>
      <c r="AO10" s="25"/>
      <c r="AP10" s="25">
        <v>1</v>
      </c>
      <c r="AQ10" s="25"/>
      <c r="AR10" s="25">
        <v>1</v>
      </c>
      <c r="AS10" s="25"/>
      <c r="AT10" s="25">
        <v>1</v>
      </c>
      <c r="AU10" s="25"/>
      <c r="AV10" s="25">
        <v>1</v>
      </c>
      <c r="AW10" s="25"/>
      <c r="AX10" s="25">
        <v>1</v>
      </c>
      <c r="AY10" s="30"/>
      <c r="AZ10" s="30">
        <v>1</v>
      </c>
      <c r="BA10" s="25"/>
      <c r="BB10" s="25">
        <v>1</v>
      </c>
      <c r="BC10" s="25"/>
      <c r="BD10" s="25">
        <v>1</v>
      </c>
      <c r="BE10" s="25"/>
      <c r="BF10" s="25">
        <v>1</v>
      </c>
      <c r="BG10" s="25"/>
      <c r="BH10" s="25">
        <v>1</v>
      </c>
      <c r="BI10" s="25"/>
      <c r="BJ10" s="25">
        <v>1</v>
      </c>
      <c r="BK10" s="25"/>
      <c r="BL10" s="25">
        <v>1</v>
      </c>
      <c r="BM10" s="25"/>
      <c r="BN10" s="25">
        <v>1</v>
      </c>
      <c r="BO10" s="25"/>
      <c r="BP10" s="25">
        <v>1</v>
      </c>
      <c r="BQ10" s="25"/>
      <c r="BR10" s="25">
        <v>1</v>
      </c>
      <c r="BS10" s="25"/>
      <c r="BT10" s="25">
        <v>1</v>
      </c>
      <c r="BU10" s="25"/>
      <c r="BV10" s="25">
        <v>1</v>
      </c>
      <c r="BW10" s="25"/>
      <c r="BX10" s="25">
        <v>1</v>
      </c>
      <c r="BY10" s="25"/>
      <c r="BZ10" s="25">
        <v>1</v>
      </c>
      <c r="CA10" s="31"/>
      <c r="CB10" s="25">
        <v>1</v>
      </c>
      <c r="CC10" s="25"/>
      <c r="CD10" s="25">
        <v>1</v>
      </c>
      <c r="CE10" s="25"/>
      <c r="CF10" s="25">
        <v>1</v>
      </c>
      <c r="CG10" s="26"/>
      <c r="CH10" s="25">
        <v>1</v>
      </c>
      <c r="CI10" s="25"/>
      <c r="CJ10" s="25">
        <v>1</v>
      </c>
      <c r="CK10" s="25"/>
      <c r="CL10" s="25">
        <v>1</v>
      </c>
      <c r="CM10" s="25"/>
      <c r="CN10" s="25">
        <v>1</v>
      </c>
      <c r="CO10" s="25"/>
      <c r="CP10" s="25">
        <v>1</v>
      </c>
      <c r="CQ10" s="25"/>
      <c r="CR10" s="25">
        <v>1</v>
      </c>
      <c r="CS10" s="25"/>
      <c r="CT10" s="25">
        <v>1</v>
      </c>
      <c r="CU10" s="25"/>
      <c r="CV10" s="25">
        <v>1</v>
      </c>
      <c r="CW10" s="25"/>
      <c r="CX10" s="25">
        <v>1</v>
      </c>
      <c r="CY10" s="25"/>
      <c r="CZ10" s="25"/>
      <c r="DA10" s="25"/>
      <c r="DB10" s="25"/>
      <c r="DC10" s="25"/>
      <c r="DD10" s="25"/>
      <c r="DE10" s="32"/>
      <c r="DF10" s="32"/>
    </row>
    <row r="11" spans="1:110" ht="15" x14ac:dyDescent="0.25">
      <c r="A11" s="163">
        <v>1</v>
      </c>
      <c r="B11" s="163">
        <v>1</v>
      </c>
      <c r="C11" s="164" t="s">
        <v>112</v>
      </c>
      <c r="D11" s="165" t="s">
        <v>113</v>
      </c>
      <c r="E11" s="166"/>
      <c r="F11" s="167"/>
      <c r="G11" s="168"/>
      <c r="H11" s="167"/>
      <c r="I11" s="23"/>
      <c r="J11" s="23"/>
      <c r="K11" s="22"/>
      <c r="L11" s="23"/>
      <c r="M11" s="23"/>
      <c r="N11" s="23"/>
      <c r="O11" s="170"/>
      <c r="P11" s="171"/>
      <c r="Q11" s="171"/>
      <c r="R11" s="171"/>
      <c r="S11" s="171"/>
      <c r="T11" s="171"/>
      <c r="U11" s="147"/>
      <c r="V11" s="147"/>
      <c r="W11" s="147"/>
      <c r="X11" s="147"/>
      <c r="Y11" s="147"/>
      <c r="Z11" s="147"/>
      <c r="AA11" s="147"/>
      <c r="AB11" s="147"/>
      <c r="AC11" s="147"/>
      <c r="AD11" s="147"/>
      <c r="AE11" s="147"/>
      <c r="AF11" s="147"/>
      <c r="AG11" s="147"/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  <c r="BI11" s="147"/>
      <c r="BJ11" s="147"/>
      <c r="BK11" s="147"/>
      <c r="BL11" s="147"/>
      <c r="BM11" s="147"/>
      <c r="BN11" s="147"/>
      <c r="BO11" s="147"/>
      <c r="BP11" s="147"/>
      <c r="BQ11" s="147"/>
      <c r="BR11" s="147"/>
      <c r="BS11" s="147"/>
      <c r="BT11" s="147"/>
      <c r="BU11" s="147"/>
      <c r="BV11" s="147"/>
      <c r="BW11" s="147"/>
      <c r="BX11" s="147"/>
      <c r="BY11" s="147"/>
      <c r="BZ11" s="147"/>
      <c r="CA11" s="147"/>
      <c r="CB11" s="147"/>
      <c r="CC11" s="147"/>
      <c r="CD11" s="147"/>
      <c r="CE11" s="147"/>
      <c r="CF11" s="147"/>
      <c r="CG11" s="147"/>
      <c r="CH11" s="147"/>
      <c r="CI11" s="147"/>
      <c r="CJ11" s="147"/>
      <c r="CK11" s="147"/>
      <c r="CL11" s="147"/>
      <c r="CM11" s="147"/>
      <c r="CN11" s="147"/>
      <c r="CO11" s="147"/>
      <c r="CP11" s="147"/>
      <c r="CQ11" s="147"/>
      <c r="CR11" s="147"/>
      <c r="CS11" s="147"/>
      <c r="CT11" s="147"/>
      <c r="CU11" s="147"/>
      <c r="CV11" s="147"/>
      <c r="CW11" s="147"/>
      <c r="CX11" s="147"/>
      <c r="CY11" s="147"/>
      <c r="CZ11" s="147"/>
      <c r="DA11" s="147"/>
      <c r="DB11" s="147"/>
      <c r="DC11" s="147"/>
      <c r="DD11" s="147"/>
      <c r="DE11" s="148"/>
      <c r="DF11" s="148"/>
    </row>
    <row r="12" spans="1:110" ht="15" x14ac:dyDescent="0.25">
      <c r="A12" s="163">
        <v>2</v>
      </c>
      <c r="B12" s="163"/>
      <c r="C12" s="164" t="s">
        <v>114</v>
      </c>
      <c r="D12" s="169" t="s">
        <v>115</v>
      </c>
      <c r="E12" s="166"/>
      <c r="F12" s="167"/>
      <c r="G12" s="167"/>
      <c r="H12" s="167"/>
      <c r="I12" s="23"/>
      <c r="J12" s="23"/>
      <c r="K12" s="23"/>
      <c r="L12" s="23"/>
      <c r="M12" s="23"/>
      <c r="N12" s="23"/>
      <c r="O12" s="172">
        <f t="shared" ref="O12:BZ12" si="0">SUM(O13:O22)</f>
        <v>100</v>
      </c>
      <c r="P12" s="172">
        <f t="shared" si="0"/>
        <v>2026555.02</v>
      </c>
      <c r="Q12" s="172">
        <f t="shared" si="0"/>
        <v>0</v>
      </c>
      <c r="R12" s="172">
        <f t="shared" si="0"/>
        <v>0</v>
      </c>
      <c r="S12" s="172">
        <f t="shared" si="0"/>
        <v>0</v>
      </c>
      <c r="T12" s="172">
        <f t="shared" si="0"/>
        <v>0</v>
      </c>
      <c r="U12" s="149">
        <f t="shared" si="0"/>
        <v>0</v>
      </c>
      <c r="V12" s="149">
        <f t="shared" si="0"/>
        <v>0</v>
      </c>
      <c r="W12" s="149">
        <f t="shared" si="0"/>
        <v>1180</v>
      </c>
      <c r="X12" s="149">
        <f t="shared" si="0"/>
        <v>137416639.24787763</v>
      </c>
      <c r="Y12" s="149">
        <f t="shared" si="0"/>
        <v>0</v>
      </c>
      <c r="Z12" s="149">
        <f t="shared" si="0"/>
        <v>0</v>
      </c>
      <c r="AA12" s="149">
        <f t="shared" si="0"/>
        <v>0</v>
      </c>
      <c r="AB12" s="149">
        <f t="shared" si="0"/>
        <v>0</v>
      </c>
      <c r="AC12" s="149">
        <f t="shared" si="0"/>
        <v>0</v>
      </c>
      <c r="AD12" s="149">
        <f t="shared" si="0"/>
        <v>0</v>
      </c>
      <c r="AE12" s="149">
        <f t="shared" si="0"/>
        <v>0</v>
      </c>
      <c r="AF12" s="149">
        <f t="shared" si="0"/>
        <v>0</v>
      </c>
      <c r="AG12" s="149">
        <f t="shared" si="0"/>
        <v>50</v>
      </c>
      <c r="AH12" s="149">
        <f t="shared" si="0"/>
        <v>727001.1</v>
      </c>
      <c r="AI12" s="149">
        <f t="shared" si="0"/>
        <v>0</v>
      </c>
      <c r="AJ12" s="149">
        <f t="shared" si="0"/>
        <v>0</v>
      </c>
      <c r="AK12" s="149">
        <f t="shared" si="0"/>
        <v>135</v>
      </c>
      <c r="AL12" s="149">
        <f t="shared" si="0"/>
        <v>2721993.12</v>
      </c>
      <c r="AM12" s="149">
        <f t="shared" si="0"/>
        <v>0</v>
      </c>
      <c r="AN12" s="149">
        <f t="shared" si="0"/>
        <v>0</v>
      </c>
      <c r="AO12" s="149">
        <f t="shared" si="0"/>
        <v>662</v>
      </c>
      <c r="AP12" s="149">
        <f t="shared" si="0"/>
        <v>8042673.2400000002</v>
      </c>
      <c r="AQ12" s="149">
        <f t="shared" si="0"/>
        <v>0</v>
      </c>
      <c r="AR12" s="149">
        <f t="shared" si="0"/>
        <v>0</v>
      </c>
      <c r="AS12" s="149">
        <f t="shared" si="0"/>
        <v>0</v>
      </c>
      <c r="AT12" s="149">
        <f t="shared" si="0"/>
        <v>0</v>
      </c>
      <c r="AU12" s="149">
        <f t="shared" si="0"/>
        <v>0</v>
      </c>
      <c r="AV12" s="149">
        <f t="shared" si="0"/>
        <v>0</v>
      </c>
      <c r="AW12" s="149">
        <f t="shared" si="0"/>
        <v>0</v>
      </c>
      <c r="AX12" s="149">
        <f t="shared" si="0"/>
        <v>0</v>
      </c>
      <c r="AY12" s="149">
        <f t="shared" si="0"/>
        <v>0</v>
      </c>
      <c r="AZ12" s="149">
        <f t="shared" si="0"/>
        <v>0</v>
      </c>
      <c r="BA12" s="149">
        <f t="shared" si="0"/>
        <v>0</v>
      </c>
      <c r="BB12" s="149">
        <f t="shared" si="0"/>
        <v>0</v>
      </c>
      <c r="BC12" s="149">
        <f t="shared" si="0"/>
        <v>300</v>
      </c>
      <c r="BD12" s="149">
        <f t="shared" si="0"/>
        <v>4645652.76</v>
      </c>
      <c r="BE12" s="149">
        <f t="shared" si="0"/>
        <v>15</v>
      </c>
      <c r="BF12" s="149">
        <f t="shared" si="0"/>
        <v>119939.4</v>
      </c>
      <c r="BG12" s="149">
        <f t="shared" si="0"/>
        <v>0</v>
      </c>
      <c r="BH12" s="149">
        <f t="shared" si="0"/>
        <v>0</v>
      </c>
      <c r="BI12" s="149">
        <f t="shared" si="0"/>
        <v>0</v>
      </c>
      <c r="BJ12" s="149">
        <f t="shared" si="0"/>
        <v>0</v>
      </c>
      <c r="BK12" s="149">
        <f t="shared" si="0"/>
        <v>84</v>
      </c>
      <c r="BL12" s="149">
        <f t="shared" si="0"/>
        <v>943523.28</v>
      </c>
      <c r="BM12" s="149">
        <f t="shared" si="0"/>
        <v>0</v>
      </c>
      <c r="BN12" s="149">
        <f t="shared" si="0"/>
        <v>0</v>
      </c>
      <c r="BO12" s="149">
        <f t="shared" si="0"/>
        <v>0</v>
      </c>
      <c r="BP12" s="149">
        <f t="shared" si="0"/>
        <v>0</v>
      </c>
      <c r="BQ12" s="149">
        <f t="shared" si="0"/>
        <v>0</v>
      </c>
      <c r="BR12" s="149">
        <f t="shared" si="0"/>
        <v>0</v>
      </c>
      <c r="BS12" s="149">
        <f t="shared" si="0"/>
        <v>0</v>
      </c>
      <c r="BT12" s="149">
        <f t="shared" si="0"/>
        <v>0</v>
      </c>
      <c r="BU12" s="149">
        <f t="shared" si="0"/>
        <v>0</v>
      </c>
      <c r="BV12" s="149">
        <f t="shared" si="0"/>
        <v>0</v>
      </c>
      <c r="BW12" s="149">
        <f t="shared" si="0"/>
        <v>262</v>
      </c>
      <c r="BX12" s="149">
        <f t="shared" si="0"/>
        <v>5131891.2959999992</v>
      </c>
      <c r="BY12" s="149">
        <f t="shared" si="0"/>
        <v>232</v>
      </c>
      <c r="BZ12" s="149">
        <f t="shared" si="0"/>
        <v>3265381.7279999997</v>
      </c>
      <c r="CA12" s="149">
        <f t="shared" ref="CA12:DF12" si="1">SUM(CA13:CA22)</f>
        <v>0</v>
      </c>
      <c r="CB12" s="149">
        <f t="shared" si="1"/>
        <v>0</v>
      </c>
      <c r="CC12" s="149">
        <f t="shared" si="1"/>
        <v>84</v>
      </c>
      <c r="CD12" s="149">
        <f t="shared" si="1"/>
        <v>1490783.6159999999</v>
      </c>
      <c r="CE12" s="149">
        <f t="shared" si="1"/>
        <v>0</v>
      </c>
      <c r="CF12" s="149">
        <f t="shared" si="1"/>
        <v>0</v>
      </c>
      <c r="CG12" s="149">
        <f t="shared" si="1"/>
        <v>41</v>
      </c>
      <c r="CH12" s="149">
        <f t="shared" si="1"/>
        <v>726201.50399999996</v>
      </c>
      <c r="CI12" s="149">
        <f t="shared" si="1"/>
        <v>0</v>
      </c>
      <c r="CJ12" s="149">
        <f t="shared" si="1"/>
        <v>0</v>
      </c>
      <c r="CK12" s="149">
        <f t="shared" si="1"/>
        <v>28</v>
      </c>
      <c r="CL12" s="149">
        <f t="shared" si="1"/>
        <v>482787.64799999993</v>
      </c>
      <c r="CM12" s="149">
        <f t="shared" si="1"/>
        <v>0</v>
      </c>
      <c r="CN12" s="149">
        <f t="shared" si="1"/>
        <v>0</v>
      </c>
      <c r="CO12" s="149">
        <f t="shared" si="1"/>
        <v>0</v>
      </c>
      <c r="CP12" s="149">
        <f t="shared" si="1"/>
        <v>0</v>
      </c>
      <c r="CQ12" s="149">
        <f t="shared" si="1"/>
        <v>0</v>
      </c>
      <c r="CR12" s="149">
        <f t="shared" si="1"/>
        <v>0</v>
      </c>
      <c r="CS12" s="149">
        <f t="shared" si="1"/>
        <v>0</v>
      </c>
      <c r="CT12" s="149">
        <f t="shared" si="1"/>
        <v>0</v>
      </c>
      <c r="CU12" s="149">
        <f t="shared" si="1"/>
        <v>5</v>
      </c>
      <c r="CV12" s="149">
        <f t="shared" si="1"/>
        <v>485058.69903599995</v>
      </c>
      <c r="CW12" s="149">
        <f t="shared" si="1"/>
        <v>0</v>
      </c>
      <c r="CX12" s="149">
        <f t="shared" si="1"/>
        <v>0</v>
      </c>
      <c r="CY12" s="149">
        <f t="shared" si="1"/>
        <v>0</v>
      </c>
      <c r="CZ12" s="149">
        <f t="shared" si="1"/>
        <v>0</v>
      </c>
      <c r="DA12" s="149">
        <f t="shared" si="1"/>
        <v>0</v>
      </c>
      <c r="DB12" s="149">
        <f t="shared" si="1"/>
        <v>0</v>
      </c>
      <c r="DC12" s="149">
        <f t="shared" si="1"/>
        <v>0</v>
      </c>
      <c r="DD12" s="149">
        <f t="shared" si="1"/>
        <v>0</v>
      </c>
      <c r="DE12" s="149">
        <f t="shared" si="1"/>
        <v>3178</v>
      </c>
      <c r="DF12" s="149">
        <f t="shared" si="1"/>
        <v>168226081.65891361</v>
      </c>
    </row>
    <row r="13" spans="1:110" ht="30" x14ac:dyDescent="0.25">
      <c r="A13" s="19"/>
      <c r="B13" s="19">
        <v>1</v>
      </c>
      <c r="C13" s="34" t="s">
        <v>116</v>
      </c>
      <c r="D13" s="35" t="s">
        <v>117</v>
      </c>
      <c r="E13" s="36">
        <v>15030</v>
      </c>
      <c r="F13" s="37">
        <v>0.83</v>
      </c>
      <c r="G13" s="38"/>
      <c r="H13" s="39">
        <v>1</v>
      </c>
      <c r="I13" s="40"/>
      <c r="J13" s="40"/>
      <c r="K13" s="41">
        <v>1.4</v>
      </c>
      <c r="L13" s="41">
        <v>1.68</v>
      </c>
      <c r="M13" s="41">
        <v>2.23</v>
      </c>
      <c r="N13" s="42">
        <v>2.57</v>
      </c>
      <c r="O13" s="43">
        <v>3</v>
      </c>
      <c r="P13" s="44">
        <f>SUM(O13*$E13*$F13*$H13*$K13*$P$10)</f>
        <v>52394.579999999994</v>
      </c>
      <c r="Q13" s="45"/>
      <c r="R13" s="44">
        <f>SUM(Q13*$E13*$F13*$H13*$K13*R$10)</f>
        <v>0</v>
      </c>
      <c r="S13" s="45"/>
      <c r="T13" s="44">
        <f>SUM(S13*$E13*$F13*$H13*$K13*T$10)</f>
        <v>0</v>
      </c>
      <c r="U13" s="45"/>
      <c r="V13" s="44">
        <f>SUM(U13*$E13*$F13*$H13*$K13*$V$10)</f>
        <v>0</v>
      </c>
      <c r="W13" s="45"/>
      <c r="X13" s="46">
        <f>SUM(W13*$E13*$F13*$H13*$K13*X$10)</f>
        <v>0</v>
      </c>
      <c r="Y13" s="44"/>
      <c r="Z13" s="44"/>
      <c r="AA13" s="36">
        <v>0</v>
      </c>
      <c r="AB13" s="44">
        <v>0</v>
      </c>
      <c r="AC13" s="45">
        <v>0</v>
      </c>
      <c r="AD13" s="44">
        <v>0</v>
      </c>
      <c r="AE13" s="45">
        <v>0</v>
      </c>
      <c r="AF13" s="44">
        <v>0</v>
      </c>
      <c r="AG13" s="45">
        <v>0</v>
      </c>
      <c r="AH13" s="44">
        <f>AG13*$E13*$F13*$H13*$K13*AH$10</f>
        <v>0</v>
      </c>
      <c r="AI13" s="45">
        <v>0</v>
      </c>
      <c r="AJ13" s="44">
        <f>AI13*$E13*$F13*$H13*$L13*AJ$10</f>
        <v>0</v>
      </c>
      <c r="AK13" s="44">
        <v>110</v>
      </c>
      <c r="AL13" s="44">
        <f>AK13*$E13*$F13*$H13*$L13*$AL$10</f>
        <v>2305361.52</v>
      </c>
      <c r="AM13" s="36"/>
      <c r="AN13" s="44">
        <f>SUM(AM13*$E13*$F13*$H13*$K13*$AN$10)</f>
        <v>0</v>
      </c>
      <c r="AO13" s="44">
        <v>50</v>
      </c>
      <c r="AP13" s="44">
        <f>SUM(AO13*$E13*$F13*$H13*$K13*AP$10)</f>
        <v>873243</v>
      </c>
      <c r="AQ13" s="45"/>
      <c r="AR13" s="44">
        <f>SUM(AQ13*$E13*$F13*$H13*$K13*AR$10)</f>
        <v>0</v>
      </c>
      <c r="AS13" s="45"/>
      <c r="AT13" s="44">
        <f>SUM(AS13*$E13*$F13*$H13*$K13*$AH$10)</f>
        <v>0</v>
      </c>
      <c r="AU13" s="45"/>
      <c r="AV13" s="44">
        <f>SUM(AU13*$E13*$F13*$H13*$K13*AV$10)</f>
        <v>0</v>
      </c>
      <c r="AW13" s="45"/>
      <c r="AX13" s="44">
        <f>SUM(AW13*$E13*$F13*$H13*$K13*AX$10)</f>
        <v>0</v>
      </c>
      <c r="AY13" s="44"/>
      <c r="AZ13" s="44">
        <f>SUM(AY13*$E13*$F13*$H13*$K13*$AZ$10)</f>
        <v>0</v>
      </c>
      <c r="BA13" s="45"/>
      <c r="BB13" s="44">
        <f>SUM(BA13*$E13*$F13*$H13*$K13*$AL$10)</f>
        <v>0</v>
      </c>
      <c r="BC13" s="44">
        <v>39</v>
      </c>
      <c r="BD13" s="44">
        <f>SUM(BC13*$E13*$F13*$H13*$K13*BD$10)</f>
        <v>681129.53999999992</v>
      </c>
      <c r="BE13" s="45"/>
      <c r="BF13" s="44">
        <f>SUM(BE13*$E13*$F13*$H13*$K13*BF$10)</f>
        <v>0</v>
      </c>
      <c r="BG13" s="45"/>
      <c r="BH13" s="44">
        <f>SUM(BG13*$E13*$F13*$H13*$K13*BH$10)</f>
        <v>0</v>
      </c>
      <c r="BI13" s="45"/>
      <c r="BJ13" s="44">
        <f>SUM(BI13*$E13*$F13*$H13*$K13*BJ$10)</f>
        <v>0</v>
      </c>
      <c r="BK13" s="44">
        <v>20</v>
      </c>
      <c r="BL13" s="44">
        <f>SUM(BK13*$E13*$F13*$H13*$K13*BL$10)</f>
        <v>349297.19999999995</v>
      </c>
      <c r="BM13" s="45"/>
      <c r="BN13" s="44">
        <f>BM13*$E13*$F13*$H13*$L13*BN$10</f>
        <v>0</v>
      </c>
      <c r="BO13" s="45"/>
      <c r="BP13" s="44">
        <f>BO13*$E13*$F13*$H13*$L13*BP$10</f>
        <v>0</v>
      </c>
      <c r="BQ13" s="45"/>
      <c r="BR13" s="44">
        <f>BQ13*$E13*$F13*$H13*$L13*BR$10</f>
        <v>0</v>
      </c>
      <c r="BS13" s="45"/>
      <c r="BT13" s="44">
        <f>BS13*$E13*$F13*$H13*$L13*BT$10</f>
        <v>0</v>
      </c>
      <c r="BU13" s="45"/>
      <c r="BV13" s="44">
        <f>BU13*$E13*$F13*$H13*$L13*BV$10</f>
        <v>0</v>
      </c>
      <c r="BW13" s="47">
        <v>116</v>
      </c>
      <c r="BX13" s="44">
        <f>BW13*$E13*$F13*$H13*$L13*BX$10</f>
        <v>2431108.5119999996</v>
      </c>
      <c r="BY13" s="44">
        <v>70</v>
      </c>
      <c r="BZ13" s="44">
        <f>BY13*$E13*$F13*$H13*$L13*BZ$10</f>
        <v>1467048.24</v>
      </c>
      <c r="CA13" s="48"/>
      <c r="CB13" s="44">
        <f>CA13*$E13*$F13*$H13*$L13*CB$10</f>
        <v>0</v>
      </c>
      <c r="CC13" s="44">
        <v>20</v>
      </c>
      <c r="CD13" s="44">
        <f>CC13*$E13*$F13*$H13*$L13*CD$10</f>
        <v>419156.63999999996</v>
      </c>
      <c r="CE13" s="45"/>
      <c r="CF13" s="44">
        <f>CE13*$E13*$F13*$H13*$L13*CF$10</f>
        <v>0</v>
      </c>
      <c r="CG13" s="44">
        <v>10</v>
      </c>
      <c r="CH13" s="44">
        <f>CG13*$E13*$F13*$H13*$L13*CH$10</f>
        <v>209578.31999999998</v>
      </c>
      <c r="CI13" s="45"/>
      <c r="CJ13" s="44">
        <f>CI13*$E13*$F13*$H13*$L13*CJ$10</f>
        <v>0</v>
      </c>
      <c r="CK13" s="44">
        <v>2</v>
      </c>
      <c r="CL13" s="44">
        <f>CK13*$E13*$F13*$H13*$L13*CL$10</f>
        <v>41915.663999999997</v>
      </c>
      <c r="CM13" s="45"/>
      <c r="CN13" s="44">
        <f>CM13*$E13*$F13*$H13*$L13*CN$10</f>
        <v>0</v>
      </c>
      <c r="CO13" s="45"/>
      <c r="CP13" s="44">
        <f>CO13*$E13*$F13*$H13*$L13*CP$10</f>
        <v>0</v>
      </c>
      <c r="CQ13" s="45"/>
      <c r="CR13" s="44">
        <f>CQ13*$E13*$F13*$H13*$M13*CR$10</f>
        <v>0</v>
      </c>
      <c r="CS13" s="49"/>
      <c r="CT13" s="44">
        <f t="shared" ref="CT13:CT18" si="2">CS13*$E13*$F13*$H13*$N13*$CT$10</f>
        <v>0</v>
      </c>
      <c r="CU13" s="44"/>
      <c r="CV13" s="44"/>
      <c r="CW13" s="44"/>
      <c r="CX13" s="44"/>
      <c r="CY13" s="44"/>
      <c r="CZ13" s="44"/>
      <c r="DA13" s="44"/>
      <c r="DB13" s="44"/>
      <c r="DC13" s="44"/>
      <c r="DD13" s="44"/>
      <c r="DE13" s="50">
        <f t="shared" ref="DE13:DF22" si="3">SUM(Q13+O13+S13+U13+AC13+Y13+W13+AE13+AI13+AG13+AK13+AQ13+BM13+BS13+AO13+BA13+BC13+CE13+CG13+CC13+CI13+CK13+BW13+BY13+AS13+AU13+AW13+BO13+BQ13+BU13+BE13+BG13+BI13+BK13+CA13+CM13+CO13+CQ13+CS13+CU13+CW13+DC13+DA13)</f>
        <v>440</v>
      </c>
      <c r="DF13" s="50">
        <f t="shared" si="3"/>
        <v>8830233.2159999982</v>
      </c>
    </row>
    <row r="14" spans="1:110" x14ac:dyDescent="0.25">
      <c r="A14" s="19"/>
      <c r="B14" s="19">
        <v>2</v>
      </c>
      <c r="C14" s="34" t="s">
        <v>118</v>
      </c>
      <c r="D14" s="35" t="s">
        <v>119</v>
      </c>
      <c r="E14" s="36">
        <v>15030</v>
      </c>
      <c r="F14" s="37">
        <v>0.66</v>
      </c>
      <c r="G14" s="38"/>
      <c r="H14" s="39">
        <v>1</v>
      </c>
      <c r="I14" s="40"/>
      <c r="J14" s="40"/>
      <c r="K14" s="41">
        <v>1.4</v>
      </c>
      <c r="L14" s="41">
        <v>1.68</v>
      </c>
      <c r="M14" s="41">
        <v>2.23</v>
      </c>
      <c r="N14" s="42">
        <v>2.57</v>
      </c>
      <c r="O14" s="43">
        <v>5</v>
      </c>
      <c r="P14" s="44">
        <f>SUM(O14*$E14*$F14*$H14*$K14*$P$10)</f>
        <v>69438.599999999991</v>
      </c>
      <c r="Q14" s="45"/>
      <c r="R14" s="44">
        <f t="shared" ref="R14:R30" si="4">SUM(Q14*$E14*$F14*$H14*$K14*R$10)</f>
        <v>0</v>
      </c>
      <c r="S14" s="45"/>
      <c r="T14" s="44">
        <f t="shared" ref="T14:T30" si="5">SUM(S14*$E14*$F14*$H14*$K14*T$10)</f>
        <v>0</v>
      </c>
      <c r="U14" s="45"/>
      <c r="V14" s="44">
        <f>SUM(U14*$E14*$F14*$H14*$K14*$V$10)</f>
        <v>0</v>
      </c>
      <c r="W14" s="45"/>
      <c r="X14" s="46">
        <f t="shared" ref="X14:X16" si="6">SUM(W14*$E14*$F14*$H14*$K14*X$10)</f>
        <v>0</v>
      </c>
      <c r="Y14" s="44"/>
      <c r="Z14" s="44"/>
      <c r="AA14" s="36">
        <v>0</v>
      </c>
      <c r="AB14" s="44">
        <v>0</v>
      </c>
      <c r="AC14" s="45">
        <v>0</v>
      </c>
      <c r="AD14" s="44">
        <v>0</v>
      </c>
      <c r="AE14" s="45">
        <v>0</v>
      </c>
      <c r="AF14" s="44">
        <v>0</v>
      </c>
      <c r="AG14" s="48">
        <v>10</v>
      </c>
      <c r="AH14" s="44">
        <f>AG14*$E14*$F14*$H14*$K14*AH$10</f>
        <v>138877.19999999998</v>
      </c>
      <c r="AI14" s="45">
        <v>0</v>
      </c>
      <c r="AJ14" s="44">
        <f t="shared" ref="AJ14:AJ22" si="7">AI14*$E14*$F14*$H14*$L14*AJ$10</f>
        <v>0</v>
      </c>
      <c r="AK14" s="44">
        <v>25</v>
      </c>
      <c r="AL14" s="44">
        <f t="shared" ref="AL14:AL18" si="8">AK14*$E14*$F14*$H14*$L14*$AL$10</f>
        <v>416631.6</v>
      </c>
      <c r="AM14" s="36"/>
      <c r="AN14" s="44">
        <f>SUM(AM14*$E14*$F14*$H14*$K14*$AN$10)</f>
        <v>0</v>
      </c>
      <c r="AO14" s="44">
        <v>45</v>
      </c>
      <c r="AP14" s="44">
        <f t="shared" ref="AP14:AP22" si="9">SUM(AO14*$E14*$F14*$H14*$K14*AP$10)</f>
        <v>624947.39999999991</v>
      </c>
      <c r="AQ14" s="45"/>
      <c r="AR14" s="44">
        <f t="shared" ref="AR14:AR16" si="10">SUM(AQ14*$E14*$F14*$H14*$K14*AR$10)</f>
        <v>0</v>
      </c>
      <c r="AS14" s="45"/>
      <c r="AT14" s="44">
        <f>SUM(AS14*$E14*$F14*$H14*$K14*$AH$10)</f>
        <v>0</v>
      </c>
      <c r="AU14" s="45"/>
      <c r="AV14" s="44">
        <f t="shared" ref="AV14:AV16" si="11">SUM(AU14*$E14*$F14*$H14*$K14*AV$10)</f>
        <v>0</v>
      </c>
      <c r="AW14" s="45"/>
      <c r="AX14" s="44">
        <f t="shared" ref="AX14:AX22" si="12">SUM(AW14*$E14*$F14*$H14*$K14*AX$10)</f>
        <v>0</v>
      </c>
      <c r="AY14" s="44"/>
      <c r="AZ14" s="44">
        <f>SUM(AY14*$E14*$F14*$H14*$K14*$AZ$10)</f>
        <v>0</v>
      </c>
      <c r="BA14" s="45"/>
      <c r="BB14" s="44">
        <f>SUM(BA14*$E14*$F14*$H14*$K14*$AL$10)</f>
        <v>0</v>
      </c>
      <c r="BC14" s="44">
        <v>10</v>
      </c>
      <c r="BD14" s="44">
        <f t="shared" ref="BD14:BD18" si="13">SUM(BC14*$E14*$F14*$H14*$K14*BD$10)</f>
        <v>138877.19999999998</v>
      </c>
      <c r="BE14" s="45"/>
      <c r="BF14" s="44">
        <f t="shared" ref="BF14:BF18" si="14">SUM(BE14*$E14*$F14*$H14*$K14*BF$10)</f>
        <v>0</v>
      </c>
      <c r="BG14" s="45"/>
      <c r="BH14" s="44">
        <f t="shared" ref="BH14:BH18" si="15">SUM(BG14*$E14*$F14*$H14*$K14*BH$10)</f>
        <v>0</v>
      </c>
      <c r="BI14" s="45"/>
      <c r="BJ14" s="44">
        <f t="shared" ref="BJ14:BL18" si="16">SUM(BI14*$E14*$F14*$H14*$K14*BJ$10)</f>
        <v>0</v>
      </c>
      <c r="BK14" s="44">
        <v>14</v>
      </c>
      <c r="BL14" s="44">
        <f t="shared" si="16"/>
        <v>194428.08000000002</v>
      </c>
      <c r="BM14" s="45"/>
      <c r="BN14" s="44">
        <f t="shared" ref="BN14:BP18" si="17">BM14*$E14*$F14*$H14*$L14*BN$10</f>
        <v>0</v>
      </c>
      <c r="BO14" s="45"/>
      <c r="BP14" s="44">
        <f t="shared" si="17"/>
        <v>0</v>
      </c>
      <c r="BQ14" s="45"/>
      <c r="BR14" s="44">
        <f t="shared" ref="BR14:BR18" si="18">BQ14*$E14*$F14*$H14*$L14*BR$10</f>
        <v>0</v>
      </c>
      <c r="BS14" s="45"/>
      <c r="BT14" s="44">
        <f t="shared" ref="BT14:BT18" si="19">BS14*$E14*$F14*$H14*$L14*BT$10</f>
        <v>0</v>
      </c>
      <c r="BU14" s="45"/>
      <c r="BV14" s="44">
        <f t="shared" ref="BV14:BX18" si="20">BU14*$E14*$F14*$H14*$L14*BV$10</f>
        <v>0</v>
      </c>
      <c r="BW14" s="47">
        <v>32</v>
      </c>
      <c r="BX14" s="44">
        <f t="shared" si="20"/>
        <v>533288.44800000009</v>
      </c>
      <c r="BY14" s="44">
        <v>40</v>
      </c>
      <c r="BZ14" s="44">
        <f t="shared" ref="BZ14:BZ18" si="21">BY14*$E14*$F14*$H14*$L14*BZ$10</f>
        <v>666610.55999999994</v>
      </c>
      <c r="CA14" s="48"/>
      <c r="CB14" s="44">
        <f t="shared" ref="CB14:CB18" si="22">CA14*$E14*$F14*$H14*$L14*CB$10</f>
        <v>0</v>
      </c>
      <c r="CC14" s="44">
        <v>60</v>
      </c>
      <c r="CD14" s="44">
        <f t="shared" ref="CD14:CD18" si="23">CC14*$E14*$F14*$H14*$L14*CD$10</f>
        <v>999915.84</v>
      </c>
      <c r="CE14" s="45"/>
      <c r="CF14" s="44">
        <f t="shared" ref="CF14:CF18" si="24">CE14*$E14*$F14*$H14*$L14*CF$10</f>
        <v>0</v>
      </c>
      <c r="CG14" s="44">
        <v>31</v>
      </c>
      <c r="CH14" s="44">
        <f t="shared" ref="CH14:CH18" si="25">CG14*$E14*$F14*$H14*$L14*CH$10</f>
        <v>516623.18399999995</v>
      </c>
      <c r="CI14" s="45"/>
      <c r="CJ14" s="44">
        <f t="shared" ref="CJ14:CJ18" si="26">CI14*$E14*$F14*$H14*$L14*CJ$10</f>
        <v>0</v>
      </c>
      <c r="CK14" s="44">
        <v>20</v>
      </c>
      <c r="CL14" s="44">
        <f t="shared" ref="CL14:CL18" si="27">CK14*$E14*$F14*$H14*$L14*CL$10</f>
        <v>333305.27999999997</v>
      </c>
      <c r="CM14" s="45"/>
      <c r="CN14" s="44">
        <f t="shared" ref="CN14:CN18" si="28">CM14*$E14*$F14*$H14*$L14*CN$10</f>
        <v>0</v>
      </c>
      <c r="CO14" s="45"/>
      <c r="CP14" s="44">
        <f t="shared" ref="CP14:CP18" si="29">CO14*$E14*$F14*$H14*$L14*CP$10</f>
        <v>0</v>
      </c>
      <c r="CQ14" s="45"/>
      <c r="CR14" s="44">
        <f t="shared" ref="CR14:CR18" si="30">CQ14*$E14*$F14*$H14*$M14*CR$10</f>
        <v>0</v>
      </c>
      <c r="CS14" s="49"/>
      <c r="CT14" s="44">
        <f t="shared" si="2"/>
        <v>0</v>
      </c>
      <c r="CU14" s="44"/>
      <c r="CV14" s="44">
        <f>CU14*I14*J14*L14</f>
        <v>0</v>
      </c>
      <c r="CW14" s="44"/>
      <c r="CX14" s="44"/>
      <c r="CY14" s="44"/>
      <c r="CZ14" s="44"/>
      <c r="DA14" s="44"/>
      <c r="DB14" s="44"/>
      <c r="DC14" s="44"/>
      <c r="DD14" s="44"/>
      <c r="DE14" s="50">
        <f t="shared" si="3"/>
        <v>292</v>
      </c>
      <c r="DF14" s="50">
        <f t="shared" si="3"/>
        <v>4632943.3919999991</v>
      </c>
    </row>
    <row r="15" spans="1:110" ht="30" x14ac:dyDescent="0.25">
      <c r="A15" s="19"/>
      <c r="B15" s="19">
        <v>3</v>
      </c>
      <c r="C15" s="34" t="s">
        <v>120</v>
      </c>
      <c r="D15" s="35" t="s">
        <v>121</v>
      </c>
      <c r="E15" s="36">
        <v>15030</v>
      </c>
      <c r="F15" s="41">
        <v>0.71</v>
      </c>
      <c r="G15" s="38"/>
      <c r="H15" s="39">
        <v>1</v>
      </c>
      <c r="I15" s="40"/>
      <c r="J15" s="40"/>
      <c r="K15" s="41">
        <v>1.4</v>
      </c>
      <c r="L15" s="41">
        <v>1.68</v>
      </c>
      <c r="M15" s="41">
        <v>2.23</v>
      </c>
      <c r="N15" s="42">
        <v>2.57</v>
      </c>
      <c r="O15" s="43">
        <v>20</v>
      </c>
      <c r="P15" s="44">
        <f>SUM(O15*$E15*$F15*$H15*$K15*$P$10)</f>
        <v>298796.39999999997</v>
      </c>
      <c r="Q15" s="45">
        <v>0</v>
      </c>
      <c r="R15" s="44">
        <f t="shared" si="4"/>
        <v>0</v>
      </c>
      <c r="S15" s="45">
        <v>0</v>
      </c>
      <c r="T15" s="44">
        <f t="shared" si="5"/>
        <v>0</v>
      </c>
      <c r="U15" s="45">
        <v>0</v>
      </c>
      <c r="V15" s="44">
        <f>SUM(U15*$E15*$F15*$H15*$K15*$V$10)</f>
        <v>0</v>
      </c>
      <c r="W15" s="45">
        <v>0</v>
      </c>
      <c r="X15" s="46">
        <f t="shared" si="6"/>
        <v>0</v>
      </c>
      <c r="Y15" s="45"/>
      <c r="Z15" s="44"/>
      <c r="AA15" s="36">
        <v>0</v>
      </c>
      <c r="AB15" s="44">
        <v>0</v>
      </c>
      <c r="AC15" s="45">
        <v>0</v>
      </c>
      <c r="AD15" s="44">
        <v>0</v>
      </c>
      <c r="AE15" s="45">
        <v>0</v>
      </c>
      <c r="AF15" s="44">
        <v>0</v>
      </c>
      <c r="AG15" s="48">
        <v>10</v>
      </c>
      <c r="AH15" s="44">
        <f t="shared" ref="AH15:AH22" si="31">AG15*$E15*$F15*$H15*$K15*AH$10</f>
        <v>149398.19999999998</v>
      </c>
      <c r="AI15" s="45">
        <v>0</v>
      </c>
      <c r="AJ15" s="44">
        <f t="shared" si="7"/>
        <v>0</v>
      </c>
      <c r="AK15" s="45"/>
      <c r="AL15" s="44">
        <f t="shared" si="8"/>
        <v>0</v>
      </c>
      <c r="AM15" s="36"/>
      <c r="AN15" s="44">
        <f>SUM(AM15*$E15*$F15*$H15*$K15*$AN$10)</f>
        <v>0</v>
      </c>
      <c r="AO15" s="44">
        <v>50</v>
      </c>
      <c r="AP15" s="44">
        <f t="shared" si="9"/>
        <v>746991</v>
      </c>
      <c r="AQ15" s="45"/>
      <c r="AR15" s="44">
        <f t="shared" si="10"/>
        <v>0</v>
      </c>
      <c r="AS15" s="45">
        <v>0</v>
      </c>
      <c r="AT15" s="44">
        <f>SUM(AS15*$E15*$F15*$H15*$K15*$AH$10)</f>
        <v>0</v>
      </c>
      <c r="AU15" s="45"/>
      <c r="AV15" s="44">
        <f t="shared" si="11"/>
        <v>0</v>
      </c>
      <c r="AW15" s="45"/>
      <c r="AX15" s="44">
        <f t="shared" si="12"/>
        <v>0</v>
      </c>
      <c r="AY15" s="45"/>
      <c r="AZ15" s="44">
        <f>SUM(AY15*$E15*$F15*$H15*$K15*$AZ$10)</f>
        <v>0</v>
      </c>
      <c r="BA15" s="45"/>
      <c r="BB15" s="44">
        <f>SUM(BA15*$E15*$F15*$H15*$K15*$AL$10)</f>
        <v>0</v>
      </c>
      <c r="BC15" s="44">
        <v>35</v>
      </c>
      <c r="BD15" s="44">
        <f t="shared" si="13"/>
        <v>522893.69999999995</v>
      </c>
      <c r="BE15" s="45">
        <v>0</v>
      </c>
      <c r="BF15" s="44">
        <f t="shared" si="14"/>
        <v>0</v>
      </c>
      <c r="BG15" s="45">
        <v>0</v>
      </c>
      <c r="BH15" s="44">
        <f t="shared" si="15"/>
        <v>0</v>
      </c>
      <c r="BI15" s="45"/>
      <c r="BJ15" s="44">
        <f t="shared" si="16"/>
        <v>0</v>
      </c>
      <c r="BK15" s="45"/>
      <c r="BL15" s="44">
        <f t="shared" si="16"/>
        <v>0</v>
      </c>
      <c r="BM15" s="45">
        <v>0</v>
      </c>
      <c r="BN15" s="44">
        <f t="shared" si="17"/>
        <v>0</v>
      </c>
      <c r="BO15" s="45">
        <v>0</v>
      </c>
      <c r="BP15" s="44">
        <f t="shared" si="17"/>
        <v>0</v>
      </c>
      <c r="BQ15" s="45">
        <v>0</v>
      </c>
      <c r="BR15" s="44">
        <f t="shared" si="18"/>
        <v>0</v>
      </c>
      <c r="BS15" s="45">
        <v>0</v>
      </c>
      <c r="BT15" s="44">
        <f t="shared" si="19"/>
        <v>0</v>
      </c>
      <c r="BU15" s="45">
        <v>0</v>
      </c>
      <c r="BV15" s="44">
        <f t="shared" si="20"/>
        <v>0</v>
      </c>
      <c r="BW15" s="47">
        <v>100</v>
      </c>
      <c r="BX15" s="44">
        <f t="shared" si="20"/>
        <v>1792778.4</v>
      </c>
      <c r="BY15" s="44">
        <v>12</v>
      </c>
      <c r="BZ15" s="44">
        <f t="shared" si="21"/>
        <v>215133.40799999997</v>
      </c>
      <c r="CA15" s="48"/>
      <c r="CB15" s="44">
        <f t="shared" si="22"/>
        <v>0</v>
      </c>
      <c r="CC15" s="44">
        <v>4</v>
      </c>
      <c r="CD15" s="44">
        <f t="shared" si="23"/>
        <v>71711.135999999999</v>
      </c>
      <c r="CE15" s="45">
        <v>0</v>
      </c>
      <c r="CF15" s="44">
        <f t="shared" si="24"/>
        <v>0</v>
      </c>
      <c r="CG15" s="44"/>
      <c r="CH15" s="44">
        <f t="shared" si="25"/>
        <v>0</v>
      </c>
      <c r="CI15" s="45"/>
      <c r="CJ15" s="44">
        <f t="shared" si="26"/>
        <v>0</v>
      </c>
      <c r="CK15" s="44">
        <v>6</v>
      </c>
      <c r="CL15" s="44">
        <f t="shared" si="27"/>
        <v>107566.70399999998</v>
      </c>
      <c r="CM15" s="45"/>
      <c r="CN15" s="44">
        <f t="shared" si="28"/>
        <v>0</v>
      </c>
      <c r="CO15" s="45">
        <v>0</v>
      </c>
      <c r="CP15" s="44">
        <f t="shared" si="29"/>
        <v>0</v>
      </c>
      <c r="CQ15" s="45">
        <v>0</v>
      </c>
      <c r="CR15" s="44">
        <f t="shared" si="30"/>
        <v>0</v>
      </c>
      <c r="CS15" s="49"/>
      <c r="CT15" s="44">
        <f t="shared" si="2"/>
        <v>0</v>
      </c>
      <c r="CU15" s="44"/>
      <c r="CV15" s="44">
        <f>CU15*I15*J15*L15</f>
        <v>0</v>
      </c>
      <c r="CW15" s="44"/>
      <c r="CX15" s="44"/>
      <c r="CY15" s="44"/>
      <c r="CZ15" s="44"/>
      <c r="DA15" s="44"/>
      <c r="DB15" s="44"/>
      <c r="DC15" s="44"/>
      <c r="DD15" s="44"/>
      <c r="DE15" s="50">
        <f t="shared" si="3"/>
        <v>237</v>
      </c>
      <c r="DF15" s="50">
        <f t="shared" si="3"/>
        <v>3905268.9479999999</v>
      </c>
    </row>
    <row r="16" spans="1:110" ht="30" x14ac:dyDescent="0.25">
      <c r="A16" s="19"/>
      <c r="B16" s="19">
        <v>4</v>
      </c>
      <c r="C16" s="34" t="s">
        <v>122</v>
      </c>
      <c r="D16" s="35" t="s">
        <v>123</v>
      </c>
      <c r="E16" s="36">
        <v>15030</v>
      </c>
      <c r="F16" s="41">
        <v>1.06</v>
      </c>
      <c r="G16" s="38"/>
      <c r="H16" s="39">
        <v>1</v>
      </c>
      <c r="I16" s="40"/>
      <c r="J16" s="40"/>
      <c r="K16" s="41">
        <v>1.4</v>
      </c>
      <c r="L16" s="41">
        <v>1.68</v>
      </c>
      <c r="M16" s="41">
        <v>2.23</v>
      </c>
      <c r="N16" s="42">
        <v>2.57</v>
      </c>
      <c r="O16" s="43">
        <v>72</v>
      </c>
      <c r="P16" s="44">
        <f>SUM(O16*$E16*$F16*$H16*$K16*$P$10)</f>
        <v>1605925.44</v>
      </c>
      <c r="Q16" s="45">
        <v>0</v>
      </c>
      <c r="R16" s="44">
        <f t="shared" si="4"/>
        <v>0</v>
      </c>
      <c r="S16" s="45">
        <v>0</v>
      </c>
      <c r="T16" s="44">
        <f t="shared" si="5"/>
        <v>0</v>
      </c>
      <c r="U16" s="45">
        <v>0</v>
      </c>
      <c r="V16" s="44">
        <f>SUM(U16*$E16*$F16*$H16*$K16*$V$10)</f>
        <v>0</v>
      </c>
      <c r="W16" s="45">
        <v>0</v>
      </c>
      <c r="X16" s="46">
        <f t="shared" si="6"/>
        <v>0</v>
      </c>
      <c r="Y16" s="45"/>
      <c r="Z16" s="44"/>
      <c r="AA16" s="36">
        <v>0</v>
      </c>
      <c r="AB16" s="44">
        <v>0</v>
      </c>
      <c r="AC16" s="45">
        <v>0</v>
      </c>
      <c r="AD16" s="44">
        <v>0</v>
      </c>
      <c r="AE16" s="45">
        <v>0</v>
      </c>
      <c r="AF16" s="44">
        <v>0</v>
      </c>
      <c r="AG16" s="48">
        <v>15</v>
      </c>
      <c r="AH16" s="44">
        <f t="shared" si="31"/>
        <v>334567.8</v>
      </c>
      <c r="AI16" s="45">
        <v>0</v>
      </c>
      <c r="AJ16" s="44">
        <f t="shared" si="7"/>
        <v>0</v>
      </c>
      <c r="AK16" s="45"/>
      <c r="AL16" s="44">
        <f t="shared" si="8"/>
        <v>0</v>
      </c>
      <c r="AM16" s="36"/>
      <c r="AN16" s="44">
        <f>SUM(AM16*$E16*$F16*$H16*$K16*$AN$10)</f>
        <v>0</v>
      </c>
      <c r="AO16" s="44">
        <v>142</v>
      </c>
      <c r="AP16" s="44">
        <f t="shared" si="9"/>
        <v>3167241.84</v>
      </c>
      <c r="AQ16" s="45"/>
      <c r="AR16" s="44">
        <f t="shared" si="10"/>
        <v>0</v>
      </c>
      <c r="AS16" s="45">
        <v>0</v>
      </c>
      <c r="AT16" s="44">
        <f>SUM(AS16*$E16*$F16*$H16*$K16*$AH$10)</f>
        <v>0</v>
      </c>
      <c r="AU16" s="45"/>
      <c r="AV16" s="44">
        <f t="shared" si="11"/>
        <v>0</v>
      </c>
      <c r="AW16" s="45"/>
      <c r="AX16" s="44">
        <f t="shared" si="12"/>
        <v>0</v>
      </c>
      <c r="AY16" s="45"/>
      <c r="AZ16" s="44">
        <f>SUM(AY16*$E16*$F16*$H16*$K16*$AZ$10)</f>
        <v>0</v>
      </c>
      <c r="BA16" s="45"/>
      <c r="BB16" s="44">
        <f>SUM(BA16*$E16*$F16*$H16*$K16*$AL$10)</f>
        <v>0</v>
      </c>
      <c r="BC16" s="44">
        <v>116</v>
      </c>
      <c r="BD16" s="44">
        <f t="shared" si="13"/>
        <v>2587324.3199999998</v>
      </c>
      <c r="BE16" s="45">
        <v>0</v>
      </c>
      <c r="BF16" s="44">
        <f t="shared" si="14"/>
        <v>0</v>
      </c>
      <c r="BG16" s="45">
        <v>0</v>
      </c>
      <c r="BH16" s="44">
        <f t="shared" si="15"/>
        <v>0</v>
      </c>
      <c r="BI16" s="45"/>
      <c r="BJ16" s="44">
        <f t="shared" si="16"/>
        <v>0</v>
      </c>
      <c r="BK16" s="45"/>
      <c r="BL16" s="44">
        <f t="shared" si="16"/>
        <v>0</v>
      </c>
      <c r="BM16" s="45">
        <v>0</v>
      </c>
      <c r="BN16" s="44">
        <f t="shared" si="17"/>
        <v>0</v>
      </c>
      <c r="BO16" s="45">
        <v>0</v>
      </c>
      <c r="BP16" s="44">
        <f t="shared" si="17"/>
        <v>0</v>
      </c>
      <c r="BQ16" s="45">
        <v>0</v>
      </c>
      <c r="BR16" s="44">
        <f t="shared" si="18"/>
        <v>0</v>
      </c>
      <c r="BS16" s="45">
        <v>0</v>
      </c>
      <c r="BT16" s="44">
        <f t="shared" si="19"/>
        <v>0</v>
      </c>
      <c r="BU16" s="45">
        <v>0</v>
      </c>
      <c r="BV16" s="44">
        <f t="shared" si="20"/>
        <v>0</v>
      </c>
      <c r="BW16" s="48">
        <v>14</v>
      </c>
      <c r="BX16" s="44">
        <f t="shared" si="20"/>
        <v>374715.93599999999</v>
      </c>
      <c r="BY16" s="44"/>
      <c r="BZ16" s="44">
        <f t="shared" si="21"/>
        <v>0</v>
      </c>
      <c r="CA16" s="48"/>
      <c r="CB16" s="44">
        <f t="shared" si="22"/>
        <v>0</v>
      </c>
      <c r="CC16" s="45">
        <v>0</v>
      </c>
      <c r="CD16" s="44">
        <f t="shared" si="23"/>
        <v>0</v>
      </c>
      <c r="CE16" s="45">
        <v>0</v>
      </c>
      <c r="CF16" s="44">
        <f t="shared" si="24"/>
        <v>0</v>
      </c>
      <c r="CG16" s="44"/>
      <c r="CH16" s="44">
        <f t="shared" si="25"/>
        <v>0</v>
      </c>
      <c r="CI16" s="45"/>
      <c r="CJ16" s="44">
        <f t="shared" si="26"/>
        <v>0</v>
      </c>
      <c r="CK16" s="45"/>
      <c r="CL16" s="44">
        <f t="shared" si="27"/>
        <v>0</v>
      </c>
      <c r="CM16" s="45"/>
      <c r="CN16" s="44">
        <f t="shared" si="28"/>
        <v>0</v>
      </c>
      <c r="CO16" s="45">
        <v>0</v>
      </c>
      <c r="CP16" s="44">
        <f t="shared" si="29"/>
        <v>0</v>
      </c>
      <c r="CQ16" s="45">
        <v>0</v>
      </c>
      <c r="CR16" s="44">
        <f t="shared" si="30"/>
        <v>0</v>
      </c>
      <c r="CS16" s="45"/>
      <c r="CT16" s="44">
        <f t="shared" si="2"/>
        <v>0</v>
      </c>
      <c r="CU16" s="44"/>
      <c r="CV16" s="44">
        <f>CU16*I16*J16*L16</f>
        <v>0</v>
      </c>
      <c r="CW16" s="44"/>
      <c r="CX16" s="44"/>
      <c r="CY16" s="44"/>
      <c r="CZ16" s="44"/>
      <c r="DA16" s="44"/>
      <c r="DB16" s="44"/>
      <c r="DC16" s="44"/>
      <c r="DD16" s="44"/>
      <c r="DE16" s="50">
        <f t="shared" si="3"/>
        <v>359</v>
      </c>
      <c r="DF16" s="50">
        <f>SUM(R16+P16+T16+V16+AD16+Z16+X24+AF16+AJ16+AH16+AL16+AR16+BN16+BT16+AP16+BB16+BD16+CF16+CH16+CD16+CJ16+CL16+BX16+BZ16+AT16+AV16+AX16+BP16+BR16+BV16+BF16+BH16+BJ16+BL16+CB16+CN16+CP16+CR16+CT16+CV16+CX16+DD16+DB16)</f>
        <v>8069775.3360000001</v>
      </c>
    </row>
    <row r="17" spans="1:110" ht="30" x14ac:dyDescent="0.25">
      <c r="A17" s="19"/>
      <c r="B17" s="19">
        <v>5</v>
      </c>
      <c r="C17" s="34" t="s">
        <v>124</v>
      </c>
      <c r="D17" s="35" t="s">
        <v>125</v>
      </c>
      <c r="E17" s="36">
        <v>15030</v>
      </c>
      <c r="F17" s="41">
        <v>0.33</v>
      </c>
      <c r="G17" s="38"/>
      <c r="H17" s="39">
        <v>1</v>
      </c>
      <c r="I17" s="40"/>
      <c r="J17" s="40"/>
      <c r="K17" s="41">
        <v>1.4</v>
      </c>
      <c r="L17" s="41">
        <v>1.68</v>
      </c>
      <c r="M17" s="41">
        <v>2.23</v>
      </c>
      <c r="N17" s="42">
        <v>2.57</v>
      </c>
      <c r="O17" s="51"/>
      <c r="P17" s="44">
        <f t="shared" ref="P17:P18" si="32">SUM(O17*$E17*$F17*$H17*$K17*$P$10)</f>
        <v>0</v>
      </c>
      <c r="Q17" s="51"/>
      <c r="R17" s="44">
        <f t="shared" si="4"/>
        <v>0</v>
      </c>
      <c r="S17" s="51"/>
      <c r="T17" s="44">
        <f t="shared" si="5"/>
        <v>0</v>
      </c>
      <c r="U17" s="51"/>
      <c r="V17" s="44"/>
      <c r="W17" s="51"/>
      <c r="X17" s="52"/>
      <c r="Y17" s="51"/>
      <c r="Z17" s="44"/>
      <c r="AA17" s="36"/>
      <c r="AB17" s="44"/>
      <c r="AC17" s="51"/>
      <c r="AD17" s="44"/>
      <c r="AE17" s="51"/>
      <c r="AF17" s="44"/>
      <c r="AG17" s="53">
        <v>15</v>
      </c>
      <c r="AH17" s="44">
        <f t="shared" si="31"/>
        <v>104157.9</v>
      </c>
      <c r="AI17" s="51"/>
      <c r="AJ17" s="44">
        <f t="shared" si="7"/>
        <v>0</v>
      </c>
      <c r="AK17" s="51"/>
      <c r="AL17" s="44">
        <f t="shared" si="8"/>
        <v>0</v>
      </c>
      <c r="AM17" s="36"/>
      <c r="AN17" s="44"/>
      <c r="AO17" s="43">
        <v>350</v>
      </c>
      <c r="AP17" s="44">
        <f t="shared" si="9"/>
        <v>2430351</v>
      </c>
      <c r="AQ17" s="51"/>
      <c r="AR17" s="44"/>
      <c r="AS17" s="51"/>
      <c r="AT17" s="44"/>
      <c r="AU17" s="51"/>
      <c r="AV17" s="44"/>
      <c r="AW17" s="51"/>
      <c r="AX17" s="44">
        <f t="shared" si="12"/>
        <v>0</v>
      </c>
      <c r="AY17" s="51"/>
      <c r="AZ17" s="44"/>
      <c r="BA17" s="51"/>
      <c r="BB17" s="44"/>
      <c r="BC17" s="43">
        <v>80</v>
      </c>
      <c r="BD17" s="44">
        <f t="shared" si="13"/>
        <v>555508.79999999993</v>
      </c>
      <c r="BE17" s="51"/>
      <c r="BF17" s="44">
        <f t="shared" si="14"/>
        <v>0</v>
      </c>
      <c r="BG17" s="51"/>
      <c r="BH17" s="44">
        <f t="shared" si="15"/>
        <v>0</v>
      </c>
      <c r="BI17" s="51"/>
      <c r="BJ17" s="44">
        <f t="shared" si="16"/>
        <v>0</v>
      </c>
      <c r="BK17" s="51"/>
      <c r="BL17" s="44">
        <f t="shared" si="16"/>
        <v>0</v>
      </c>
      <c r="BM17" s="51"/>
      <c r="BN17" s="44">
        <f t="shared" si="17"/>
        <v>0</v>
      </c>
      <c r="BO17" s="51"/>
      <c r="BP17" s="44">
        <f t="shared" si="17"/>
        <v>0</v>
      </c>
      <c r="BQ17" s="51"/>
      <c r="BR17" s="44">
        <f t="shared" si="18"/>
        <v>0</v>
      </c>
      <c r="BS17" s="51"/>
      <c r="BT17" s="44">
        <f t="shared" si="19"/>
        <v>0</v>
      </c>
      <c r="BU17" s="51"/>
      <c r="BV17" s="44">
        <f t="shared" si="20"/>
        <v>0</v>
      </c>
      <c r="BW17" s="53"/>
      <c r="BX17" s="44">
        <f t="shared" si="20"/>
        <v>0</v>
      </c>
      <c r="BY17" s="43">
        <v>110</v>
      </c>
      <c r="BZ17" s="44">
        <f t="shared" si="21"/>
        <v>916589.52</v>
      </c>
      <c r="CA17" s="53"/>
      <c r="CB17" s="44">
        <f t="shared" si="22"/>
        <v>0</v>
      </c>
      <c r="CC17" s="51"/>
      <c r="CD17" s="44">
        <f t="shared" si="23"/>
        <v>0</v>
      </c>
      <c r="CE17" s="51"/>
      <c r="CF17" s="44">
        <f t="shared" si="24"/>
        <v>0</v>
      </c>
      <c r="CG17" s="43"/>
      <c r="CH17" s="44">
        <f t="shared" si="25"/>
        <v>0</v>
      </c>
      <c r="CI17" s="51"/>
      <c r="CJ17" s="44">
        <f t="shared" si="26"/>
        <v>0</v>
      </c>
      <c r="CK17" s="51"/>
      <c r="CL17" s="44">
        <f t="shared" si="27"/>
        <v>0</v>
      </c>
      <c r="CM17" s="51"/>
      <c r="CN17" s="44">
        <f t="shared" si="28"/>
        <v>0</v>
      </c>
      <c r="CO17" s="51"/>
      <c r="CP17" s="44">
        <f t="shared" si="29"/>
        <v>0</v>
      </c>
      <c r="CQ17" s="51"/>
      <c r="CR17" s="44">
        <f t="shared" si="30"/>
        <v>0</v>
      </c>
      <c r="CS17" s="51"/>
      <c r="CT17" s="44">
        <f t="shared" si="2"/>
        <v>0</v>
      </c>
      <c r="CU17" s="44"/>
      <c r="CV17" s="44"/>
      <c r="CW17" s="44"/>
      <c r="CX17" s="44"/>
      <c r="CY17" s="44"/>
      <c r="CZ17" s="44"/>
      <c r="DA17" s="44"/>
      <c r="DB17" s="44"/>
      <c r="DC17" s="44"/>
      <c r="DD17" s="44"/>
      <c r="DE17" s="50">
        <f t="shared" si="3"/>
        <v>555</v>
      </c>
      <c r="DF17" s="50">
        <f t="shared" si="3"/>
        <v>4006607.2199999997</v>
      </c>
    </row>
    <row r="18" spans="1:110" ht="23.25" customHeight="1" x14ac:dyDescent="0.25">
      <c r="A18" s="19"/>
      <c r="B18" s="19">
        <v>6</v>
      </c>
      <c r="C18" s="34" t="s">
        <v>126</v>
      </c>
      <c r="D18" s="35" t="s">
        <v>127</v>
      </c>
      <c r="E18" s="36">
        <v>15030</v>
      </c>
      <c r="F18" s="41">
        <v>0.38</v>
      </c>
      <c r="G18" s="38"/>
      <c r="H18" s="39">
        <v>1</v>
      </c>
      <c r="I18" s="40"/>
      <c r="J18" s="40"/>
      <c r="K18" s="41">
        <v>1.4</v>
      </c>
      <c r="L18" s="41">
        <v>1.68</v>
      </c>
      <c r="M18" s="41">
        <v>2.23</v>
      </c>
      <c r="N18" s="42">
        <v>2.57</v>
      </c>
      <c r="O18" s="51"/>
      <c r="P18" s="52">
        <f t="shared" si="32"/>
        <v>0</v>
      </c>
      <c r="Q18" s="51"/>
      <c r="R18" s="44">
        <f t="shared" si="4"/>
        <v>0</v>
      </c>
      <c r="S18" s="51"/>
      <c r="T18" s="44">
        <f t="shared" si="5"/>
        <v>0</v>
      </c>
      <c r="U18" s="51"/>
      <c r="V18" s="44"/>
      <c r="W18" s="51"/>
      <c r="X18" s="52"/>
      <c r="Y18" s="51"/>
      <c r="Z18" s="44"/>
      <c r="AA18" s="36"/>
      <c r="AB18" s="44"/>
      <c r="AC18" s="51"/>
      <c r="AD18" s="44"/>
      <c r="AE18" s="51"/>
      <c r="AF18" s="44"/>
      <c r="AG18" s="53"/>
      <c r="AH18" s="44">
        <f t="shared" si="31"/>
        <v>0</v>
      </c>
      <c r="AI18" s="51"/>
      <c r="AJ18" s="44">
        <f t="shared" si="7"/>
        <v>0</v>
      </c>
      <c r="AK18" s="51"/>
      <c r="AL18" s="52">
        <f t="shared" si="8"/>
        <v>0</v>
      </c>
      <c r="AM18" s="36"/>
      <c r="AN18" s="44"/>
      <c r="AO18" s="43">
        <v>25</v>
      </c>
      <c r="AP18" s="44">
        <f t="shared" si="9"/>
        <v>199899</v>
      </c>
      <c r="AQ18" s="51"/>
      <c r="AR18" s="44"/>
      <c r="AS18" s="51"/>
      <c r="AT18" s="44"/>
      <c r="AU18" s="51"/>
      <c r="AV18" s="44"/>
      <c r="AW18" s="51"/>
      <c r="AX18" s="44">
        <f t="shared" si="12"/>
        <v>0</v>
      </c>
      <c r="AY18" s="51"/>
      <c r="AZ18" s="44"/>
      <c r="BA18" s="51"/>
      <c r="BB18" s="44"/>
      <c r="BC18" s="43">
        <v>20</v>
      </c>
      <c r="BD18" s="44">
        <f t="shared" si="13"/>
        <v>159919.19999999998</v>
      </c>
      <c r="BE18" s="43">
        <v>15</v>
      </c>
      <c r="BF18" s="44">
        <f t="shared" si="14"/>
        <v>119939.4</v>
      </c>
      <c r="BG18" s="51"/>
      <c r="BH18" s="44">
        <f t="shared" si="15"/>
        <v>0</v>
      </c>
      <c r="BI18" s="51"/>
      <c r="BJ18" s="44">
        <f t="shared" si="16"/>
        <v>0</v>
      </c>
      <c r="BK18" s="43">
        <v>50</v>
      </c>
      <c r="BL18" s="44">
        <f t="shared" si="16"/>
        <v>399798</v>
      </c>
      <c r="BM18" s="51"/>
      <c r="BN18" s="44">
        <f t="shared" si="17"/>
        <v>0</v>
      </c>
      <c r="BO18" s="51"/>
      <c r="BP18" s="44">
        <f t="shared" si="17"/>
        <v>0</v>
      </c>
      <c r="BQ18" s="51"/>
      <c r="BR18" s="44">
        <f t="shared" si="18"/>
        <v>0</v>
      </c>
      <c r="BS18" s="51"/>
      <c r="BT18" s="44">
        <f t="shared" si="19"/>
        <v>0</v>
      </c>
      <c r="BU18" s="51"/>
      <c r="BV18" s="44">
        <f t="shared" si="20"/>
        <v>0</v>
      </c>
      <c r="BW18" s="53"/>
      <c r="BX18" s="44">
        <f t="shared" si="20"/>
        <v>0</v>
      </c>
      <c r="BY18" s="43"/>
      <c r="BZ18" s="44">
        <f t="shared" si="21"/>
        <v>0</v>
      </c>
      <c r="CA18" s="53"/>
      <c r="CB18" s="44">
        <f t="shared" si="22"/>
        <v>0</v>
      </c>
      <c r="CC18" s="43"/>
      <c r="CD18" s="44">
        <f t="shared" si="23"/>
        <v>0</v>
      </c>
      <c r="CE18" s="51"/>
      <c r="CF18" s="44">
        <f t="shared" si="24"/>
        <v>0</v>
      </c>
      <c r="CG18" s="43"/>
      <c r="CH18" s="44">
        <f t="shared" si="25"/>
        <v>0</v>
      </c>
      <c r="CI18" s="51"/>
      <c r="CJ18" s="44">
        <f t="shared" si="26"/>
        <v>0</v>
      </c>
      <c r="CK18" s="51"/>
      <c r="CL18" s="44">
        <f t="shared" si="27"/>
        <v>0</v>
      </c>
      <c r="CM18" s="51"/>
      <c r="CN18" s="44">
        <f t="shared" si="28"/>
        <v>0</v>
      </c>
      <c r="CO18" s="51"/>
      <c r="CP18" s="44">
        <f t="shared" si="29"/>
        <v>0</v>
      </c>
      <c r="CQ18" s="51"/>
      <c r="CR18" s="52">
        <f t="shared" si="30"/>
        <v>0</v>
      </c>
      <c r="CS18" s="51"/>
      <c r="CT18" s="52">
        <f t="shared" si="2"/>
        <v>0</v>
      </c>
      <c r="CU18" s="44"/>
      <c r="CV18" s="44"/>
      <c r="CW18" s="44"/>
      <c r="CX18" s="44"/>
      <c r="CY18" s="44"/>
      <c r="CZ18" s="44"/>
      <c r="DA18" s="44"/>
      <c r="DB18" s="44"/>
      <c r="DC18" s="44"/>
      <c r="DD18" s="44"/>
      <c r="DE18" s="50">
        <f t="shared" si="3"/>
        <v>110</v>
      </c>
      <c r="DF18" s="50">
        <f t="shared" si="3"/>
        <v>879555.6</v>
      </c>
    </row>
    <row r="19" spans="1:110" s="65" customFormat="1" ht="30" x14ac:dyDescent="0.25">
      <c r="A19" s="54"/>
      <c r="B19" s="55">
        <v>7</v>
      </c>
      <c r="C19" s="150" t="s">
        <v>128</v>
      </c>
      <c r="D19" s="72" t="s">
        <v>129</v>
      </c>
      <c r="E19" s="36">
        <v>15030</v>
      </c>
      <c r="F19" s="151">
        <v>3.26</v>
      </c>
      <c r="G19" s="56">
        <v>0.16400000000000001</v>
      </c>
      <c r="H19" s="39">
        <v>1.4</v>
      </c>
      <c r="I19" s="57"/>
      <c r="J19" s="57"/>
      <c r="K19" s="58">
        <v>1.4</v>
      </c>
      <c r="L19" s="58">
        <v>1.68</v>
      </c>
      <c r="M19" s="58">
        <v>2.23</v>
      </c>
      <c r="N19" s="59">
        <v>2.57</v>
      </c>
      <c r="O19" s="60"/>
      <c r="P19" s="44"/>
      <c r="Q19" s="61"/>
      <c r="R19" s="44">
        <f t="shared" si="4"/>
        <v>0</v>
      </c>
      <c r="S19" s="61"/>
      <c r="T19" s="44">
        <f t="shared" si="5"/>
        <v>0</v>
      </c>
      <c r="U19" s="61"/>
      <c r="V19" s="44"/>
      <c r="W19" s="44">
        <v>567</v>
      </c>
      <c r="X19" s="62">
        <f>(W19*$E19*$F19*((1-$G19)+$G19*$K19*$H19))</f>
        <v>32155711.729343999</v>
      </c>
      <c r="Y19" s="44"/>
      <c r="Z19" s="44"/>
      <c r="AA19" s="63"/>
      <c r="AB19" s="44"/>
      <c r="AC19" s="61"/>
      <c r="AD19" s="44"/>
      <c r="AE19" s="61"/>
      <c r="AF19" s="44"/>
      <c r="AG19" s="61"/>
      <c r="AH19" s="44">
        <f t="shared" si="31"/>
        <v>0</v>
      </c>
      <c r="AI19" s="61"/>
      <c r="AJ19" s="44">
        <f t="shared" si="7"/>
        <v>0</v>
      </c>
      <c r="AK19" s="61"/>
      <c r="AL19" s="44"/>
      <c r="AM19" s="63"/>
      <c r="AN19" s="44"/>
      <c r="AO19" s="61"/>
      <c r="AP19" s="44">
        <f t="shared" si="9"/>
        <v>0</v>
      </c>
      <c r="AQ19" s="61"/>
      <c r="AR19" s="44"/>
      <c r="AS19" s="61"/>
      <c r="AT19" s="44"/>
      <c r="AU19" s="61"/>
      <c r="AV19" s="44"/>
      <c r="AW19" s="61"/>
      <c r="AX19" s="44">
        <f t="shared" si="12"/>
        <v>0</v>
      </c>
      <c r="AY19" s="61"/>
      <c r="AZ19" s="44"/>
      <c r="BA19" s="61"/>
      <c r="BB19" s="44"/>
      <c r="BC19" s="14"/>
      <c r="BD19" s="62">
        <f t="shared" ref="BD19:BD22" si="33">(BC19*$E19*$F19*((1-$G19)+$G19*$K19*$H19*BD$10))</f>
        <v>0</v>
      </c>
      <c r="BE19" s="61"/>
      <c r="BF19" s="62">
        <f t="shared" ref="BF19:BF22" si="34">(BE19*$E19*$F19*((1-$G19)+$G19*$K19*$H19*BF$10))</f>
        <v>0</v>
      </c>
      <c r="BG19" s="61"/>
      <c r="BH19" s="62">
        <f t="shared" ref="BH19:BH22" si="35">(BG19*$E19*$F19*((1-$G19)+$G19*$K19*$H19*BH$10))</f>
        <v>0</v>
      </c>
      <c r="BI19" s="61"/>
      <c r="BJ19" s="62">
        <f t="shared" ref="BJ19:BL22" si="36">(BI19*$E19*$F19*((1-$G19)+$G19*$K19*$H19*BJ$10))</f>
        <v>0</v>
      </c>
      <c r="BK19" s="61"/>
      <c r="BL19" s="62">
        <f t="shared" si="36"/>
        <v>0</v>
      </c>
      <c r="BM19" s="61"/>
      <c r="BN19" s="62">
        <f t="shared" ref="BN19:BP22" si="37">(BM19*$E19*$F19*((1-$G19)+$G19*$L19*$H19*BN$10))</f>
        <v>0</v>
      </c>
      <c r="BO19" s="61"/>
      <c r="BP19" s="62">
        <f t="shared" si="37"/>
        <v>0</v>
      </c>
      <c r="BQ19" s="61"/>
      <c r="BR19" s="62">
        <f t="shared" ref="BR19:BR22" si="38">(BQ19*$E19*$F19*((1-$G19)+$G19*$L19*$H19*BR$10))</f>
        <v>0</v>
      </c>
      <c r="BS19" s="61"/>
      <c r="BT19" s="62">
        <f t="shared" ref="BT19:BT22" si="39">(BS19*$E19*$F19*((1-$G19)+$G19*$L19*$H19*BT$10))</f>
        <v>0</v>
      </c>
      <c r="BU19" s="61"/>
      <c r="BV19" s="62">
        <f t="shared" ref="BV19:BX22" si="40">(BU19*$E19*$F19*((1-$G19)+$G19*$L19*$H19*BV$10))</f>
        <v>0</v>
      </c>
      <c r="BW19" s="64"/>
      <c r="BX19" s="62">
        <f t="shared" si="40"/>
        <v>0</v>
      </c>
      <c r="BY19" s="61"/>
      <c r="BZ19" s="62">
        <f t="shared" ref="BZ19:BZ22" si="41">(BY19*$E19*$F19*((1-$G19)+$G19*$L19*$H19*BZ$10))</f>
        <v>0</v>
      </c>
      <c r="CA19" s="64"/>
      <c r="CB19" s="62">
        <f t="shared" ref="CB19:CB22" si="42">(CA19*$E19*$F19*((1-$G19)+$G19*$L19*$H19*CB$10))</f>
        <v>0</v>
      </c>
      <c r="CC19" s="61"/>
      <c r="CD19" s="62">
        <f t="shared" ref="CD19:CD22" si="43">(CC19*$E19*$F19*((1-$G19)+$G19*$L19*$H19*CD$10))</f>
        <v>0</v>
      </c>
      <c r="CE19" s="61"/>
      <c r="CF19" s="62">
        <f t="shared" ref="CF19:CF22" si="44">(CE19*$E19*$F19*((1-$G19)+$G19*$L19*$H19*CF$10))</f>
        <v>0</v>
      </c>
      <c r="CG19" s="14"/>
      <c r="CH19" s="62">
        <f t="shared" ref="CH19:CH22" si="45">(CG19*$E19*$F19*((1-$G19)+$G19*$L19*$H19*CH$10))</f>
        <v>0</v>
      </c>
      <c r="CI19" s="61"/>
      <c r="CJ19" s="62">
        <f t="shared" ref="CJ19:CJ22" si="46">(CI19*$E19*$F19*((1-$G19)+$G19*$L19*$H19*CJ$10))</f>
        <v>0</v>
      </c>
      <c r="CK19" s="61"/>
      <c r="CL19" s="62">
        <f t="shared" ref="CL19:CL22" si="47">(CK19*$E19*$F19*((1-$G19)+$G19*$L19*$H19*CL$10))</f>
        <v>0</v>
      </c>
      <c r="CM19" s="61"/>
      <c r="CN19" s="62">
        <f t="shared" ref="CN19:CN22" si="48">(CM19*$E19*$F19*((1-$G19)+$G19*$L19*$H19*CN$10))</f>
        <v>0</v>
      </c>
      <c r="CO19" s="61"/>
      <c r="CP19" s="62">
        <f t="shared" ref="CP19:CP22" si="49">(CO19*$E19*$F19*((1-$G19)+$G19*$L19*$H19*CP$10))</f>
        <v>0</v>
      </c>
      <c r="CQ19" s="61"/>
      <c r="CR19" s="62">
        <f t="shared" ref="CR19:CR22" si="50">(CQ19*$E19*$F19*((1-$G19)+$G19*$M19*$H19*CR$10))</f>
        <v>0</v>
      </c>
      <c r="CS19" s="61"/>
      <c r="CT19" s="44"/>
      <c r="CU19" s="44">
        <v>3</v>
      </c>
      <c r="CV19" s="62">
        <f>(CU19*$E19*$F19*((1-$G19)+$G19*$H19))</f>
        <v>156636.16703999997</v>
      </c>
      <c r="CW19" s="44"/>
      <c r="CX19" s="44"/>
      <c r="CY19" s="44"/>
      <c r="CZ19" s="44"/>
      <c r="DA19" s="44"/>
      <c r="DB19" s="44"/>
      <c r="DC19" s="44"/>
      <c r="DD19" s="44"/>
      <c r="DE19" s="50">
        <f t="shared" si="3"/>
        <v>570</v>
      </c>
      <c r="DF19" s="50">
        <f t="shared" si="3"/>
        <v>32312347.896384001</v>
      </c>
    </row>
    <row r="20" spans="1:110" s="65" customFormat="1" ht="30" x14ac:dyDescent="0.25">
      <c r="A20" s="54"/>
      <c r="B20" s="55">
        <v>8</v>
      </c>
      <c r="C20" s="150" t="s">
        <v>130</v>
      </c>
      <c r="D20" s="72" t="s">
        <v>131</v>
      </c>
      <c r="E20" s="36">
        <v>15030</v>
      </c>
      <c r="F20" s="151">
        <v>5.99</v>
      </c>
      <c r="G20" s="56">
        <v>0.2087</v>
      </c>
      <c r="H20" s="39">
        <v>1</v>
      </c>
      <c r="I20" s="57"/>
      <c r="J20" s="57"/>
      <c r="K20" s="58">
        <v>1.4</v>
      </c>
      <c r="L20" s="58">
        <v>1.68</v>
      </c>
      <c r="M20" s="58">
        <v>2.23</v>
      </c>
      <c r="N20" s="59">
        <v>2.57</v>
      </c>
      <c r="O20" s="60"/>
      <c r="P20" s="44"/>
      <c r="Q20" s="61"/>
      <c r="R20" s="44">
        <f t="shared" si="4"/>
        <v>0</v>
      </c>
      <c r="S20" s="61"/>
      <c r="T20" s="44">
        <f t="shared" si="5"/>
        <v>0</v>
      </c>
      <c r="U20" s="61"/>
      <c r="V20" s="44"/>
      <c r="W20" s="44">
        <v>61</v>
      </c>
      <c r="X20" s="62">
        <f>(W20*$E20*$F20*((1-$G20)+$G20*$K20*$H20))</f>
        <v>5950268.1407160005</v>
      </c>
      <c r="Y20" s="44"/>
      <c r="Z20" s="44"/>
      <c r="AA20" s="63"/>
      <c r="AB20" s="44"/>
      <c r="AC20" s="61"/>
      <c r="AD20" s="44"/>
      <c r="AE20" s="61"/>
      <c r="AF20" s="44"/>
      <c r="AG20" s="61"/>
      <c r="AH20" s="44">
        <f t="shared" si="31"/>
        <v>0</v>
      </c>
      <c r="AI20" s="61"/>
      <c r="AJ20" s="44">
        <f t="shared" si="7"/>
        <v>0</v>
      </c>
      <c r="AK20" s="61"/>
      <c r="AL20" s="44"/>
      <c r="AM20" s="63"/>
      <c r="AN20" s="44"/>
      <c r="AO20" s="61"/>
      <c r="AP20" s="44">
        <f t="shared" si="9"/>
        <v>0</v>
      </c>
      <c r="AQ20" s="61"/>
      <c r="AR20" s="44"/>
      <c r="AS20" s="61"/>
      <c r="AT20" s="44"/>
      <c r="AU20" s="61"/>
      <c r="AV20" s="44"/>
      <c r="AW20" s="61"/>
      <c r="AX20" s="44">
        <f t="shared" si="12"/>
        <v>0</v>
      </c>
      <c r="AY20" s="61"/>
      <c r="AZ20" s="44"/>
      <c r="BA20" s="61"/>
      <c r="BB20" s="44"/>
      <c r="BC20" s="14"/>
      <c r="BD20" s="62">
        <f t="shared" si="33"/>
        <v>0</v>
      </c>
      <c r="BE20" s="61"/>
      <c r="BF20" s="62">
        <f t="shared" si="34"/>
        <v>0</v>
      </c>
      <c r="BG20" s="61"/>
      <c r="BH20" s="62">
        <f t="shared" si="35"/>
        <v>0</v>
      </c>
      <c r="BI20" s="61"/>
      <c r="BJ20" s="62">
        <f t="shared" si="36"/>
        <v>0</v>
      </c>
      <c r="BK20" s="61"/>
      <c r="BL20" s="62">
        <f t="shared" si="36"/>
        <v>0</v>
      </c>
      <c r="BM20" s="61"/>
      <c r="BN20" s="62">
        <f t="shared" si="37"/>
        <v>0</v>
      </c>
      <c r="BO20" s="61"/>
      <c r="BP20" s="62">
        <f t="shared" si="37"/>
        <v>0</v>
      </c>
      <c r="BQ20" s="61"/>
      <c r="BR20" s="62">
        <f t="shared" si="38"/>
        <v>0</v>
      </c>
      <c r="BS20" s="61"/>
      <c r="BT20" s="62">
        <f t="shared" si="39"/>
        <v>0</v>
      </c>
      <c r="BU20" s="61"/>
      <c r="BV20" s="62">
        <f t="shared" si="40"/>
        <v>0</v>
      </c>
      <c r="BW20" s="64"/>
      <c r="BX20" s="62">
        <f t="shared" si="40"/>
        <v>0</v>
      </c>
      <c r="BY20" s="61"/>
      <c r="BZ20" s="62">
        <f t="shared" si="41"/>
        <v>0</v>
      </c>
      <c r="CA20" s="64"/>
      <c r="CB20" s="62">
        <f t="shared" si="42"/>
        <v>0</v>
      </c>
      <c r="CC20" s="61"/>
      <c r="CD20" s="62">
        <f t="shared" si="43"/>
        <v>0</v>
      </c>
      <c r="CE20" s="61"/>
      <c r="CF20" s="62">
        <f t="shared" si="44"/>
        <v>0</v>
      </c>
      <c r="CG20" s="14"/>
      <c r="CH20" s="62">
        <f t="shared" si="45"/>
        <v>0</v>
      </c>
      <c r="CI20" s="61"/>
      <c r="CJ20" s="62">
        <f t="shared" si="46"/>
        <v>0</v>
      </c>
      <c r="CK20" s="61"/>
      <c r="CL20" s="62">
        <f t="shared" si="47"/>
        <v>0</v>
      </c>
      <c r="CM20" s="61"/>
      <c r="CN20" s="62">
        <f t="shared" si="48"/>
        <v>0</v>
      </c>
      <c r="CO20" s="61"/>
      <c r="CP20" s="62">
        <f t="shared" si="49"/>
        <v>0</v>
      </c>
      <c r="CQ20" s="61"/>
      <c r="CR20" s="62">
        <f t="shared" si="50"/>
        <v>0</v>
      </c>
      <c r="CS20" s="61"/>
      <c r="CT20" s="44"/>
      <c r="CU20" s="44"/>
      <c r="CV20" s="62">
        <f t="shared" ref="CV20:CV21" si="51">(CU20*$E20*$F20*((1-$G20)+$G20*$H20))</f>
        <v>0</v>
      </c>
      <c r="CW20" s="44"/>
      <c r="CX20" s="44"/>
      <c r="CY20" s="44"/>
      <c r="CZ20" s="44"/>
      <c r="DA20" s="44"/>
      <c r="DB20" s="44"/>
      <c r="DC20" s="44"/>
      <c r="DD20" s="44"/>
      <c r="DE20" s="50">
        <f t="shared" si="3"/>
        <v>61</v>
      </c>
      <c r="DF20" s="50">
        <f t="shared" si="3"/>
        <v>5950268.1407160005</v>
      </c>
    </row>
    <row r="21" spans="1:110" s="65" customFormat="1" ht="30" x14ac:dyDescent="0.25">
      <c r="A21" s="54"/>
      <c r="B21" s="55">
        <v>9</v>
      </c>
      <c r="C21" s="150" t="s">
        <v>132</v>
      </c>
      <c r="D21" s="72" t="s">
        <v>133</v>
      </c>
      <c r="E21" s="36">
        <v>15030</v>
      </c>
      <c r="F21" s="151">
        <v>9.74</v>
      </c>
      <c r="G21" s="56">
        <v>0.1827</v>
      </c>
      <c r="H21" s="39">
        <v>1.4</v>
      </c>
      <c r="I21" s="66"/>
      <c r="J21" s="67"/>
      <c r="K21" s="58">
        <v>1.4</v>
      </c>
      <c r="L21" s="58">
        <v>1.68</v>
      </c>
      <c r="M21" s="58">
        <v>2.23</v>
      </c>
      <c r="N21" s="59">
        <v>2.57</v>
      </c>
      <c r="O21" s="60"/>
      <c r="P21" s="44"/>
      <c r="Q21" s="61"/>
      <c r="R21" s="44">
        <f t="shared" si="4"/>
        <v>0</v>
      </c>
      <c r="S21" s="61"/>
      <c r="T21" s="44">
        <f t="shared" si="5"/>
        <v>0</v>
      </c>
      <c r="U21" s="61"/>
      <c r="V21" s="44"/>
      <c r="W21" s="44">
        <v>264</v>
      </c>
      <c r="X21" s="62">
        <f>(W21*$E21*$F21*((1-$G21)+$G21*$K21*$H21))</f>
        <v>45426010.275993608</v>
      </c>
      <c r="Y21" s="44"/>
      <c r="Z21" s="44"/>
      <c r="AA21" s="63"/>
      <c r="AB21" s="44"/>
      <c r="AC21" s="61"/>
      <c r="AD21" s="44"/>
      <c r="AE21" s="61"/>
      <c r="AF21" s="44"/>
      <c r="AG21" s="61"/>
      <c r="AH21" s="44">
        <f t="shared" si="31"/>
        <v>0</v>
      </c>
      <c r="AI21" s="61"/>
      <c r="AJ21" s="44">
        <f t="shared" si="7"/>
        <v>0</v>
      </c>
      <c r="AK21" s="61"/>
      <c r="AL21" s="44"/>
      <c r="AM21" s="63"/>
      <c r="AN21" s="44"/>
      <c r="AO21" s="61"/>
      <c r="AP21" s="44">
        <f t="shared" si="9"/>
        <v>0</v>
      </c>
      <c r="AQ21" s="61"/>
      <c r="AR21" s="44"/>
      <c r="AS21" s="61"/>
      <c r="AT21" s="44"/>
      <c r="AU21" s="61"/>
      <c r="AV21" s="44"/>
      <c r="AW21" s="61"/>
      <c r="AX21" s="44">
        <f t="shared" si="12"/>
        <v>0</v>
      </c>
      <c r="AY21" s="61"/>
      <c r="AZ21" s="44"/>
      <c r="BA21" s="61"/>
      <c r="BB21" s="44"/>
      <c r="BC21" s="14"/>
      <c r="BD21" s="62">
        <f t="shared" si="33"/>
        <v>0</v>
      </c>
      <c r="BE21" s="61"/>
      <c r="BF21" s="62">
        <f t="shared" si="34"/>
        <v>0</v>
      </c>
      <c r="BG21" s="61"/>
      <c r="BH21" s="62">
        <f t="shared" si="35"/>
        <v>0</v>
      </c>
      <c r="BI21" s="61"/>
      <c r="BJ21" s="62">
        <f t="shared" si="36"/>
        <v>0</v>
      </c>
      <c r="BK21" s="61"/>
      <c r="BL21" s="62">
        <f t="shared" si="36"/>
        <v>0</v>
      </c>
      <c r="BM21" s="61"/>
      <c r="BN21" s="62">
        <f t="shared" si="37"/>
        <v>0</v>
      </c>
      <c r="BO21" s="61"/>
      <c r="BP21" s="62">
        <f t="shared" si="37"/>
        <v>0</v>
      </c>
      <c r="BQ21" s="61"/>
      <c r="BR21" s="62">
        <f t="shared" si="38"/>
        <v>0</v>
      </c>
      <c r="BS21" s="61"/>
      <c r="BT21" s="62">
        <f t="shared" si="39"/>
        <v>0</v>
      </c>
      <c r="BU21" s="61"/>
      <c r="BV21" s="62">
        <f t="shared" si="40"/>
        <v>0</v>
      </c>
      <c r="BW21" s="64"/>
      <c r="BX21" s="62">
        <f t="shared" si="40"/>
        <v>0</v>
      </c>
      <c r="BY21" s="61"/>
      <c r="BZ21" s="62">
        <f t="shared" si="41"/>
        <v>0</v>
      </c>
      <c r="CA21" s="64"/>
      <c r="CB21" s="62">
        <f t="shared" si="42"/>
        <v>0</v>
      </c>
      <c r="CC21" s="61"/>
      <c r="CD21" s="62">
        <f t="shared" si="43"/>
        <v>0</v>
      </c>
      <c r="CE21" s="61"/>
      <c r="CF21" s="62">
        <f t="shared" si="44"/>
        <v>0</v>
      </c>
      <c r="CG21" s="14"/>
      <c r="CH21" s="62">
        <f t="shared" si="45"/>
        <v>0</v>
      </c>
      <c r="CI21" s="61"/>
      <c r="CJ21" s="62">
        <f t="shared" si="46"/>
        <v>0</v>
      </c>
      <c r="CK21" s="61"/>
      <c r="CL21" s="62">
        <f t="shared" si="47"/>
        <v>0</v>
      </c>
      <c r="CM21" s="61"/>
      <c r="CN21" s="62">
        <f t="shared" si="48"/>
        <v>0</v>
      </c>
      <c r="CO21" s="61"/>
      <c r="CP21" s="62">
        <f t="shared" si="49"/>
        <v>0</v>
      </c>
      <c r="CQ21" s="61"/>
      <c r="CR21" s="62">
        <f t="shared" si="50"/>
        <v>0</v>
      </c>
      <c r="CS21" s="61"/>
      <c r="CT21" s="44"/>
      <c r="CU21" s="44">
        <v>1</v>
      </c>
      <c r="CV21" s="62">
        <f t="shared" si="51"/>
        <v>157090.54197600001</v>
      </c>
      <c r="CW21" s="44"/>
      <c r="CX21" s="44"/>
      <c r="CY21" s="44"/>
      <c r="CZ21" s="44"/>
      <c r="DA21" s="44"/>
      <c r="DB21" s="44"/>
      <c r="DC21" s="44"/>
      <c r="DD21" s="44"/>
      <c r="DE21" s="50">
        <f t="shared" si="3"/>
        <v>265</v>
      </c>
      <c r="DF21" s="50">
        <f t="shared" si="3"/>
        <v>45583100.817969605</v>
      </c>
    </row>
    <row r="22" spans="1:110" s="65" customFormat="1" ht="30" x14ac:dyDescent="0.25">
      <c r="A22" s="54"/>
      <c r="B22" s="55">
        <v>10</v>
      </c>
      <c r="C22" s="150" t="s">
        <v>134</v>
      </c>
      <c r="D22" s="72" t="s">
        <v>135</v>
      </c>
      <c r="E22" s="36">
        <v>15030</v>
      </c>
      <c r="F22" s="151">
        <v>10.65</v>
      </c>
      <c r="G22" s="56">
        <v>0.1759</v>
      </c>
      <c r="H22" s="39">
        <v>1.4</v>
      </c>
      <c r="I22" s="68"/>
      <c r="J22" s="57"/>
      <c r="K22" s="58">
        <v>1.4</v>
      </c>
      <c r="L22" s="58">
        <v>1.68</v>
      </c>
      <c r="M22" s="58">
        <v>2.23</v>
      </c>
      <c r="N22" s="59">
        <v>2.57</v>
      </c>
      <c r="O22" s="60"/>
      <c r="P22" s="44"/>
      <c r="Q22" s="61"/>
      <c r="R22" s="44">
        <f t="shared" si="4"/>
        <v>0</v>
      </c>
      <c r="S22" s="61"/>
      <c r="T22" s="44">
        <f t="shared" si="5"/>
        <v>0</v>
      </c>
      <c r="U22" s="61"/>
      <c r="V22" s="44"/>
      <c r="W22" s="44">
        <v>288</v>
      </c>
      <c r="X22" s="62">
        <f>(W22*$E22*$F22*((1-$G22)+$G22*$K22*$H22))</f>
        <v>53884649.101824008</v>
      </c>
      <c r="Y22" s="44"/>
      <c r="Z22" s="44"/>
      <c r="AA22" s="63"/>
      <c r="AB22" s="44"/>
      <c r="AC22" s="61"/>
      <c r="AD22" s="44"/>
      <c r="AE22" s="61"/>
      <c r="AF22" s="44"/>
      <c r="AG22" s="61"/>
      <c r="AH22" s="44">
        <f t="shared" si="31"/>
        <v>0</v>
      </c>
      <c r="AI22" s="61"/>
      <c r="AJ22" s="44">
        <f t="shared" si="7"/>
        <v>0</v>
      </c>
      <c r="AK22" s="61"/>
      <c r="AL22" s="44"/>
      <c r="AM22" s="63"/>
      <c r="AN22" s="44"/>
      <c r="AO22" s="61"/>
      <c r="AP22" s="44">
        <f t="shared" si="9"/>
        <v>0</v>
      </c>
      <c r="AQ22" s="61"/>
      <c r="AR22" s="44"/>
      <c r="AS22" s="61"/>
      <c r="AT22" s="44"/>
      <c r="AU22" s="61"/>
      <c r="AV22" s="44"/>
      <c r="AW22" s="61"/>
      <c r="AX22" s="44">
        <f t="shared" si="12"/>
        <v>0</v>
      </c>
      <c r="AY22" s="61"/>
      <c r="AZ22" s="44"/>
      <c r="BA22" s="61"/>
      <c r="BB22" s="44"/>
      <c r="BC22" s="14"/>
      <c r="BD22" s="62">
        <f t="shared" si="33"/>
        <v>0</v>
      </c>
      <c r="BE22" s="61"/>
      <c r="BF22" s="62">
        <f t="shared" si="34"/>
        <v>0</v>
      </c>
      <c r="BG22" s="61"/>
      <c r="BH22" s="62">
        <f t="shared" si="35"/>
        <v>0</v>
      </c>
      <c r="BI22" s="61"/>
      <c r="BJ22" s="62">
        <f t="shared" si="36"/>
        <v>0</v>
      </c>
      <c r="BK22" s="61"/>
      <c r="BL22" s="62">
        <f t="shared" si="36"/>
        <v>0</v>
      </c>
      <c r="BM22" s="61"/>
      <c r="BN22" s="62">
        <f t="shared" si="37"/>
        <v>0</v>
      </c>
      <c r="BO22" s="61"/>
      <c r="BP22" s="62">
        <f t="shared" si="37"/>
        <v>0</v>
      </c>
      <c r="BQ22" s="61"/>
      <c r="BR22" s="62">
        <f t="shared" si="38"/>
        <v>0</v>
      </c>
      <c r="BS22" s="61"/>
      <c r="BT22" s="62">
        <f t="shared" si="39"/>
        <v>0</v>
      </c>
      <c r="BU22" s="61"/>
      <c r="BV22" s="62">
        <f t="shared" si="40"/>
        <v>0</v>
      </c>
      <c r="BW22" s="64"/>
      <c r="BX22" s="62">
        <f t="shared" si="40"/>
        <v>0</v>
      </c>
      <c r="BY22" s="61"/>
      <c r="BZ22" s="62">
        <f t="shared" si="41"/>
        <v>0</v>
      </c>
      <c r="CA22" s="64"/>
      <c r="CB22" s="62">
        <f t="shared" si="42"/>
        <v>0</v>
      </c>
      <c r="CC22" s="61"/>
      <c r="CD22" s="62">
        <f t="shared" si="43"/>
        <v>0</v>
      </c>
      <c r="CE22" s="61"/>
      <c r="CF22" s="62">
        <f t="shared" si="44"/>
        <v>0</v>
      </c>
      <c r="CG22" s="14"/>
      <c r="CH22" s="62">
        <f t="shared" si="45"/>
        <v>0</v>
      </c>
      <c r="CI22" s="61"/>
      <c r="CJ22" s="62">
        <f t="shared" si="46"/>
        <v>0</v>
      </c>
      <c r="CK22" s="61"/>
      <c r="CL22" s="62">
        <f t="shared" si="47"/>
        <v>0</v>
      </c>
      <c r="CM22" s="61"/>
      <c r="CN22" s="62">
        <f t="shared" si="48"/>
        <v>0</v>
      </c>
      <c r="CO22" s="61"/>
      <c r="CP22" s="62">
        <f t="shared" si="49"/>
        <v>0</v>
      </c>
      <c r="CQ22" s="61"/>
      <c r="CR22" s="62">
        <f t="shared" si="50"/>
        <v>0</v>
      </c>
      <c r="CS22" s="61"/>
      <c r="CT22" s="44"/>
      <c r="CU22" s="44">
        <v>1</v>
      </c>
      <c r="CV22" s="62">
        <f>(CU22*$E22*$F22*((1-$G22)+$G22*$H22))</f>
        <v>171331.99002</v>
      </c>
      <c r="CW22" s="44"/>
      <c r="CX22" s="44"/>
      <c r="CY22" s="44"/>
      <c r="CZ22" s="44"/>
      <c r="DA22" s="44"/>
      <c r="DB22" s="44"/>
      <c r="DC22" s="44"/>
      <c r="DD22" s="44"/>
      <c r="DE22" s="50">
        <f t="shared" si="3"/>
        <v>289</v>
      </c>
      <c r="DF22" s="50">
        <f t="shared" si="3"/>
        <v>54055981.091844007</v>
      </c>
    </row>
    <row r="23" spans="1:110" s="69" customFormat="1" ht="15" x14ac:dyDescent="0.25">
      <c r="A23" s="173">
        <v>3</v>
      </c>
      <c r="B23" s="173"/>
      <c r="C23" s="164" t="s">
        <v>136</v>
      </c>
      <c r="D23" s="174" t="s">
        <v>137</v>
      </c>
      <c r="E23" s="175">
        <v>15030</v>
      </c>
      <c r="F23" s="176"/>
      <c r="G23" s="177"/>
      <c r="H23" s="167"/>
      <c r="I23" s="146"/>
      <c r="J23" s="146"/>
      <c r="K23" s="41">
        <v>1.4</v>
      </c>
      <c r="L23" s="41">
        <v>1.68</v>
      </c>
      <c r="M23" s="41">
        <v>2.23</v>
      </c>
      <c r="N23" s="42">
        <v>2.57</v>
      </c>
      <c r="O23" s="178">
        <f t="shared" ref="O23:BZ23" si="52">O24</f>
        <v>0</v>
      </c>
      <c r="P23" s="178">
        <f t="shared" si="52"/>
        <v>0</v>
      </c>
      <c r="Q23" s="178">
        <f t="shared" si="52"/>
        <v>0</v>
      </c>
      <c r="R23" s="178">
        <f t="shared" si="52"/>
        <v>0</v>
      </c>
      <c r="S23" s="178">
        <f t="shared" si="52"/>
        <v>0</v>
      </c>
      <c r="T23" s="178">
        <f t="shared" si="52"/>
        <v>0</v>
      </c>
      <c r="U23" s="152">
        <f t="shared" si="52"/>
        <v>0</v>
      </c>
      <c r="V23" s="152">
        <f t="shared" si="52"/>
        <v>0</v>
      </c>
      <c r="W23" s="152">
        <f t="shared" si="52"/>
        <v>0</v>
      </c>
      <c r="X23" s="152">
        <f t="shared" si="52"/>
        <v>0</v>
      </c>
      <c r="Y23" s="152">
        <f t="shared" si="52"/>
        <v>0</v>
      </c>
      <c r="Z23" s="152">
        <f t="shared" si="52"/>
        <v>0</v>
      </c>
      <c r="AA23" s="152">
        <f t="shared" si="52"/>
        <v>0</v>
      </c>
      <c r="AB23" s="152">
        <f t="shared" si="52"/>
        <v>0</v>
      </c>
      <c r="AC23" s="152">
        <f t="shared" si="52"/>
        <v>0</v>
      </c>
      <c r="AD23" s="152">
        <f t="shared" si="52"/>
        <v>0</v>
      </c>
      <c r="AE23" s="152">
        <f t="shared" si="52"/>
        <v>0</v>
      </c>
      <c r="AF23" s="152">
        <f t="shared" si="52"/>
        <v>0</v>
      </c>
      <c r="AG23" s="152">
        <f t="shared" si="52"/>
        <v>0</v>
      </c>
      <c r="AH23" s="152">
        <f t="shared" si="52"/>
        <v>0</v>
      </c>
      <c r="AI23" s="152">
        <f t="shared" si="52"/>
        <v>0</v>
      </c>
      <c r="AJ23" s="152">
        <f t="shared" si="52"/>
        <v>0</v>
      </c>
      <c r="AK23" s="152">
        <f t="shared" si="52"/>
        <v>0</v>
      </c>
      <c r="AL23" s="152">
        <f t="shared" si="52"/>
        <v>0</v>
      </c>
      <c r="AM23" s="152">
        <f t="shared" si="52"/>
        <v>0</v>
      </c>
      <c r="AN23" s="152">
        <f t="shared" si="52"/>
        <v>0</v>
      </c>
      <c r="AO23" s="152">
        <f t="shared" si="52"/>
        <v>0</v>
      </c>
      <c r="AP23" s="152">
        <f t="shared" si="52"/>
        <v>0</v>
      </c>
      <c r="AQ23" s="152">
        <f t="shared" si="52"/>
        <v>0</v>
      </c>
      <c r="AR23" s="152">
        <f t="shared" si="52"/>
        <v>0</v>
      </c>
      <c r="AS23" s="152">
        <f t="shared" si="52"/>
        <v>0</v>
      </c>
      <c r="AT23" s="152">
        <f t="shared" si="52"/>
        <v>0</v>
      </c>
      <c r="AU23" s="152">
        <f t="shared" si="52"/>
        <v>0</v>
      </c>
      <c r="AV23" s="152">
        <f t="shared" si="52"/>
        <v>0</v>
      </c>
      <c r="AW23" s="152">
        <f t="shared" si="52"/>
        <v>0</v>
      </c>
      <c r="AX23" s="152">
        <f t="shared" si="52"/>
        <v>0</v>
      </c>
      <c r="AY23" s="152">
        <f t="shared" si="52"/>
        <v>0</v>
      </c>
      <c r="AZ23" s="152">
        <f t="shared" si="52"/>
        <v>0</v>
      </c>
      <c r="BA23" s="152">
        <f t="shared" si="52"/>
        <v>0</v>
      </c>
      <c r="BB23" s="152">
        <f t="shared" si="52"/>
        <v>0</v>
      </c>
      <c r="BC23" s="152">
        <f t="shared" si="52"/>
        <v>0</v>
      </c>
      <c r="BD23" s="152">
        <f t="shared" si="52"/>
        <v>0</v>
      </c>
      <c r="BE23" s="152">
        <f t="shared" si="52"/>
        <v>0</v>
      </c>
      <c r="BF23" s="152">
        <f t="shared" si="52"/>
        <v>0</v>
      </c>
      <c r="BG23" s="152">
        <f t="shared" si="52"/>
        <v>0</v>
      </c>
      <c r="BH23" s="152">
        <f t="shared" si="52"/>
        <v>0</v>
      </c>
      <c r="BI23" s="152">
        <f t="shared" si="52"/>
        <v>0</v>
      </c>
      <c r="BJ23" s="152">
        <f t="shared" si="52"/>
        <v>0</v>
      </c>
      <c r="BK23" s="152">
        <f t="shared" si="52"/>
        <v>1</v>
      </c>
      <c r="BL23" s="152">
        <f t="shared" si="52"/>
        <v>20621.16</v>
      </c>
      <c r="BM23" s="152">
        <f t="shared" si="52"/>
        <v>0</v>
      </c>
      <c r="BN23" s="152">
        <f t="shared" si="52"/>
        <v>0</v>
      </c>
      <c r="BO23" s="152">
        <f t="shared" si="52"/>
        <v>0</v>
      </c>
      <c r="BP23" s="152">
        <f t="shared" si="52"/>
        <v>0</v>
      </c>
      <c r="BQ23" s="152">
        <f t="shared" si="52"/>
        <v>0</v>
      </c>
      <c r="BR23" s="152">
        <f t="shared" si="52"/>
        <v>0</v>
      </c>
      <c r="BS23" s="152">
        <f t="shared" si="52"/>
        <v>0</v>
      </c>
      <c r="BT23" s="152">
        <f t="shared" si="52"/>
        <v>0</v>
      </c>
      <c r="BU23" s="152">
        <f t="shared" si="52"/>
        <v>0</v>
      </c>
      <c r="BV23" s="152">
        <f t="shared" si="52"/>
        <v>0</v>
      </c>
      <c r="BW23" s="152">
        <f t="shared" si="52"/>
        <v>2</v>
      </c>
      <c r="BX23" s="152">
        <f t="shared" si="52"/>
        <v>49490.784</v>
      </c>
      <c r="BY23" s="152">
        <f t="shared" si="52"/>
        <v>0</v>
      </c>
      <c r="BZ23" s="152">
        <f t="shared" si="52"/>
        <v>0</v>
      </c>
      <c r="CA23" s="152">
        <f t="shared" ref="CA23:DF23" si="53">CA24</f>
        <v>0</v>
      </c>
      <c r="CB23" s="152">
        <f t="shared" si="53"/>
        <v>0</v>
      </c>
      <c r="CC23" s="152">
        <f t="shared" si="53"/>
        <v>0</v>
      </c>
      <c r="CD23" s="152">
        <f t="shared" si="53"/>
        <v>0</v>
      </c>
      <c r="CE23" s="152">
        <f t="shared" si="53"/>
        <v>0</v>
      </c>
      <c r="CF23" s="152">
        <f t="shared" si="53"/>
        <v>0</v>
      </c>
      <c r="CG23" s="152">
        <f t="shared" si="53"/>
        <v>3</v>
      </c>
      <c r="CH23" s="152">
        <f t="shared" si="53"/>
        <v>74236.175999999992</v>
      </c>
      <c r="CI23" s="152">
        <f t="shared" si="53"/>
        <v>0</v>
      </c>
      <c r="CJ23" s="152">
        <f t="shared" si="53"/>
        <v>0</v>
      </c>
      <c r="CK23" s="152">
        <f t="shared" si="53"/>
        <v>0</v>
      </c>
      <c r="CL23" s="152">
        <f t="shared" si="53"/>
        <v>0</v>
      </c>
      <c r="CM23" s="152">
        <f t="shared" si="53"/>
        <v>0</v>
      </c>
      <c r="CN23" s="152">
        <f t="shared" si="53"/>
        <v>0</v>
      </c>
      <c r="CO23" s="152">
        <f t="shared" si="53"/>
        <v>0</v>
      </c>
      <c r="CP23" s="152">
        <f t="shared" si="53"/>
        <v>0</v>
      </c>
      <c r="CQ23" s="152">
        <f t="shared" si="53"/>
        <v>0</v>
      </c>
      <c r="CR23" s="152">
        <f t="shared" si="53"/>
        <v>0</v>
      </c>
      <c r="CS23" s="152">
        <f t="shared" si="53"/>
        <v>0</v>
      </c>
      <c r="CT23" s="152">
        <f t="shared" si="53"/>
        <v>0</v>
      </c>
      <c r="CU23" s="152">
        <f t="shared" si="53"/>
        <v>0</v>
      </c>
      <c r="CV23" s="152">
        <f t="shared" si="53"/>
        <v>0</v>
      </c>
      <c r="CW23" s="152">
        <f t="shared" si="53"/>
        <v>0</v>
      </c>
      <c r="CX23" s="152">
        <f t="shared" si="53"/>
        <v>0</v>
      </c>
      <c r="CY23" s="152">
        <f t="shared" si="53"/>
        <v>0</v>
      </c>
      <c r="CZ23" s="152">
        <f t="shared" si="53"/>
        <v>0</v>
      </c>
      <c r="DA23" s="152">
        <f t="shared" si="53"/>
        <v>0</v>
      </c>
      <c r="DB23" s="152">
        <f t="shared" si="53"/>
        <v>0</v>
      </c>
      <c r="DC23" s="152">
        <f t="shared" si="53"/>
        <v>0</v>
      </c>
      <c r="DD23" s="152">
        <f t="shared" si="53"/>
        <v>0</v>
      </c>
      <c r="DE23" s="152">
        <f t="shared" si="53"/>
        <v>6</v>
      </c>
      <c r="DF23" s="152">
        <f t="shared" si="53"/>
        <v>144348.12</v>
      </c>
    </row>
    <row r="24" spans="1:110" s="6" customFormat="1" ht="30" x14ac:dyDescent="0.25">
      <c r="A24" s="70"/>
      <c r="B24" s="70">
        <v>11</v>
      </c>
      <c r="C24" s="71" t="s">
        <v>138</v>
      </c>
      <c r="D24" s="72" t="s">
        <v>139</v>
      </c>
      <c r="E24" s="36">
        <v>15030</v>
      </c>
      <c r="F24" s="73">
        <v>0.98</v>
      </c>
      <c r="G24" s="38"/>
      <c r="H24" s="39">
        <v>1</v>
      </c>
      <c r="I24" s="40"/>
      <c r="J24" s="40"/>
      <c r="K24" s="41">
        <v>1.4</v>
      </c>
      <c r="L24" s="41">
        <v>1.68</v>
      </c>
      <c r="M24" s="41">
        <v>2.23</v>
      </c>
      <c r="N24" s="42">
        <v>2.57</v>
      </c>
      <c r="O24" s="51"/>
      <c r="P24" s="44">
        <f>SUM(O24*$E24*$F24*$H24*$K24*$P$10)</f>
        <v>0</v>
      </c>
      <c r="Q24" s="51"/>
      <c r="R24" s="44">
        <f t="shared" si="4"/>
        <v>0</v>
      </c>
      <c r="S24" s="51"/>
      <c r="T24" s="44">
        <f t="shared" si="5"/>
        <v>0</v>
      </c>
      <c r="U24" s="51"/>
      <c r="V24" s="44">
        <f>SUM(U24*$E24*$F24*$H24*$K24*$V$10)</f>
        <v>0</v>
      </c>
      <c r="W24" s="51"/>
      <c r="X24" s="46">
        <f>SUM(W16*$E16*$F16*$H16*$K16*X$10)</f>
        <v>0</v>
      </c>
      <c r="Y24" s="45"/>
      <c r="Z24" s="46">
        <f t="shared" ref="Z24" si="54">SUM(Y24*$E24*$F24*$H24*$K24*Z$10)</f>
        <v>0</v>
      </c>
      <c r="AA24" s="36">
        <v>0</v>
      </c>
      <c r="AB24" s="44">
        <v>0</v>
      </c>
      <c r="AC24" s="51">
        <v>0</v>
      </c>
      <c r="AD24" s="44">
        <v>0</v>
      </c>
      <c r="AE24" s="51">
        <v>0</v>
      </c>
      <c r="AF24" s="44">
        <v>0</v>
      </c>
      <c r="AG24" s="51">
        <v>0</v>
      </c>
      <c r="AH24" s="44">
        <v>0</v>
      </c>
      <c r="AI24" s="51">
        <v>0</v>
      </c>
      <c r="AJ24" s="44">
        <v>0</v>
      </c>
      <c r="AK24" s="51"/>
      <c r="AL24" s="44">
        <f>AK24*$E24*$F24*$H24*$L24*$AD$10</f>
        <v>0</v>
      </c>
      <c r="AM24" s="36"/>
      <c r="AN24" s="44">
        <f>SUM(AM24*$E24*$F24*$H24*$K24*$AN$10)</f>
        <v>0</v>
      </c>
      <c r="AO24" s="51"/>
      <c r="AP24" s="44">
        <f>SUM(AO24*$E24*$F24*$H24*$K24*AP$10)</f>
        <v>0</v>
      </c>
      <c r="AQ24" s="51"/>
      <c r="AR24" s="44">
        <f>SUM(AQ24*$E24*$F24*$H24*$K24*AR$10)</f>
        <v>0</v>
      </c>
      <c r="AS24" s="51"/>
      <c r="AT24" s="44">
        <f>SUM(AS24*$E24*$F24*$H24*$K24*$AH$10)</f>
        <v>0</v>
      </c>
      <c r="AU24" s="51"/>
      <c r="AV24" s="44">
        <f>SUM(AU24*$E24*$F24*$H24*$K24*AV$10)</f>
        <v>0</v>
      </c>
      <c r="AW24" s="51"/>
      <c r="AX24" s="44">
        <f>SUM(AW24*$E24*$F24*$H24*$K24*AX$10)</f>
        <v>0</v>
      </c>
      <c r="AY24" s="45"/>
      <c r="AZ24" s="44">
        <f>SUM(AY24*$E24*$F24*$H24*$K24*$AZ$10)</f>
        <v>0</v>
      </c>
      <c r="BA24" s="51"/>
      <c r="BB24" s="44">
        <f>SUM(BA24*$E24*$F24*$H24*$K24*$AL$10)</f>
        <v>0</v>
      </c>
      <c r="BC24" s="51"/>
      <c r="BD24" s="44">
        <f>SUM(BC24*$E24*$F24*$H24*$K24*BD$10)</f>
        <v>0</v>
      </c>
      <c r="BE24" s="51"/>
      <c r="BF24" s="44">
        <f>SUM(BE24*$E24*$F24*$H24*$K24*BF$10)</f>
        <v>0</v>
      </c>
      <c r="BG24" s="51"/>
      <c r="BH24" s="44">
        <f>SUM(BG24*$E24*$F24*$H24*$K24*BH$10)</f>
        <v>0</v>
      </c>
      <c r="BI24" s="51"/>
      <c r="BJ24" s="44">
        <f>SUM(BI24*$E24*$F24*$H24*$K24*BJ$10)</f>
        <v>0</v>
      </c>
      <c r="BK24" s="44">
        <v>1</v>
      </c>
      <c r="BL24" s="44">
        <f>SUM(BK24*$E24*$F24*$H24*$K24*BL$10)</f>
        <v>20621.16</v>
      </c>
      <c r="BM24" s="51"/>
      <c r="BN24" s="44">
        <f>BM24*$E24*$F24*$H24*$L24*BN$10</f>
        <v>0</v>
      </c>
      <c r="BO24" s="51"/>
      <c r="BP24" s="44">
        <f>BO24*$E24*$F24*$H24*$L24*BP$10</f>
        <v>0</v>
      </c>
      <c r="BQ24" s="51"/>
      <c r="BR24" s="44">
        <f>BQ24*$E24*$F24*$H24*$L24*BR$10</f>
        <v>0</v>
      </c>
      <c r="BS24" s="51"/>
      <c r="BT24" s="44">
        <f>BS24*$E24*$F24*$H24*$L24*BT$10</f>
        <v>0</v>
      </c>
      <c r="BU24" s="51"/>
      <c r="BV24" s="44">
        <f>BU24*$E24*$F24*$H24*$L24*BV$10</f>
        <v>0</v>
      </c>
      <c r="BW24" s="74">
        <v>2</v>
      </c>
      <c r="BX24" s="44">
        <f>BW24*$E24*$F24*$H24*$L24*BX$10</f>
        <v>49490.784</v>
      </c>
      <c r="BY24" s="43"/>
      <c r="BZ24" s="44">
        <f>BY24*$E24*$F24*$H24*$L24*BZ$10</f>
        <v>0</v>
      </c>
      <c r="CA24" s="53"/>
      <c r="CB24" s="44">
        <f>CA24*$E24*$F24*$H24*$L24*CB$10</f>
        <v>0</v>
      </c>
      <c r="CC24" s="75"/>
      <c r="CD24" s="44">
        <f>CC24*$E24*$F24*$H24*$L24*CD$10</f>
        <v>0</v>
      </c>
      <c r="CE24" s="51"/>
      <c r="CF24" s="44">
        <f>CE24*$E24*$F24*$H24*$L24*CF$10</f>
        <v>0</v>
      </c>
      <c r="CG24" s="43">
        <v>3</v>
      </c>
      <c r="CH24" s="44">
        <f>CG24*$E24*$F24*$H24*$L24*CH$10</f>
        <v>74236.175999999992</v>
      </c>
      <c r="CI24" s="51"/>
      <c r="CJ24" s="44">
        <f>CI24*$E24*$F24*$H24*$L24*CJ$10</f>
        <v>0</v>
      </c>
      <c r="CK24" s="45"/>
      <c r="CL24" s="44">
        <f>CK24*$E24*$F24*$H24*$L24*CL$10</f>
        <v>0</v>
      </c>
      <c r="CM24" s="45"/>
      <c r="CN24" s="44">
        <f>CM24*$E24*$F24*$H24*$L24*CN$10</f>
        <v>0</v>
      </c>
      <c r="CO24" s="51"/>
      <c r="CP24" s="44">
        <f>CO24*$E24*$F24*$H24*$L24*CP$10</f>
        <v>0</v>
      </c>
      <c r="CQ24" s="51"/>
      <c r="CR24" s="44">
        <f>CQ24*$E24*$F24*$H24*$M24*CR$10</f>
        <v>0</v>
      </c>
      <c r="CS24" s="51"/>
      <c r="CT24" s="44">
        <f>CS24*$E24*$F24*$H24*$N24*$CT$10</f>
        <v>0</v>
      </c>
      <c r="CU24" s="44"/>
      <c r="CV24" s="44"/>
      <c r="CW24" s="44"/>
      <c r="CX24" s="44"/>
      <c r="CY24" s="44"/>
      <c r="CZ24" s="44"/>
      <c r="DA24" s="44"/>
      <c r="DB24" s="44"/>
      <c r="DC24" s="44"/>
      <c r="DD24" s="44"/>
      <c r="DE24" s="50">
        <f>SUM(Q24+O24+S24+U24+AC24+Y24+W24+AE24+AI24+AG24+AK24+AQ24+BM24+BS24+AO24+BA24+BC24+CE24+CG24+CC24+CI24+CK24+BW24+BY24+AS24+AU24+AW24+BO24+BQ24+BU24+BE24+BG24+BI24+BK24+CA24+CM24+CO24+CQ24+CS24+CU24+CW24+DC24+DA24)</f>
        <v>6</v>
      </c>
      <c r="DF24" s="50">
        <f>SUM(R24+P24+T24+V24+AD24+Z24+AB24+AF24+AJ24+AH24+AL24+AR24+BN24+BT24+AP24+BB24+BD24+CF24+CH24+CD24+CJ24+CL24+BX24+BZ24+AT24+AV24+AX24+BP24+BR24+BV24+BF24+BH24+BJ24+BL24+CB24+CN24+CP24+CR24+CT24+CV24+CX24+DD24+DB24)</f>
        <v>144348.12</v>
      </c>
    </row>
    <row r="25" spans="1:110" s="69" customFormat="1" ht="15" x14ac:dyDescent="0.25">
      <c r="A25" s="173">
        <v>4</v>
      </c>
      <c r="B25" s="173"/>
      <c r="C25" s="164" t="s">
        <v>140</v>
      </c>
      <c r="D25" s="174" t="s">
        <v>141</v>
      </c>
      <c r="E25" s="175">
        <v>15030</v>
      </c>
      <c r="F25" s="176"/>
      <c r="G25" s="177"/>
      <c r="H25" s="167"/>
      <c r="I25" s="146"/>
      <c r="J25" s="146"/>
      <c r="K25" s="153"/>
      <c r="L25" s="153"/>
      <c r="M25" s="153"/>
      <c r="N25" s="42">
        <v>2.57</v>
      </c>
      <c r="O25" s="179">
        <f t="shared" ref="O25:BZ25" si="55">O26</f>
        <v>50</v>
      </c>
      <c r="P25" s="179">
        <f t="shared" si="55"/>
        <v>936368.99999999988</v>
      </c>
      <c r="Q25" s="179">
        <f t="shared" si="55"/>
        <v>0</v>
      </c>
      <c r="R25" s="179">
        <f t="shared" si="55"/>
        <v>0</v>
      </c>
      <c r="S25" s="179">
        <f t="shared" si="55"/>
        <v>0</v>
      </c>
      <c r="T25" s="179">
        <f t="shared" si="55"/>
        <v>0</v>
      </c>
      <c r="U25" s="154">
        <f t="shared" si="55"/>
        <v>0</v>
      </c>
      <c r="V25" s="154">
        <f t="shared" si="55"/>
        <v>0</v>
      </c>
      <c r="W25" s="154">
        <f t="shared" si="55"/>
        <v>0</v>
      </c>
      <c r="X25" s="154">
        <f t="shared" si="55"/>
        <v>0</v>
      </c>
      <c r="Y25" s="154">
        <f t="shared" si="55"/>
        <v>0</v>
      </c>
      <c r="Z25" s="154">
        <f t="shared" si="55"/>
        <v>0</v>
      </c>
      <c r="AA25" s="154">
        <f t="shared" si="55"/>
        <v>0</v>
      </c>
      <c r="AB25" s="154">
        <f t="shared" si="55"/>
        <v>0</v>
      </c>
      <c r="AC25" s="154">
        <f t="shared" si="55"/>
        <v>70</v>
      </c>
      <c r="AD25" s="154">
        <f t="shared" si="55"/>
        <v>1310916.5999999999</v>
      </c>
      <c r="AE25" s="154">
        <f t="shared" si="55"/>
        <v>0</v>
      </c>
      <c r="AF25" s="154">
        <f t="shared" si="55"/>
        <v>0</v>
      </c>
      <c r="AG25" s="154">
        <f t="shared" si="55"/>
        <v>51</v>
      </c>
      <c r="AH25" s="154">
        <f t="shared" si="55"/>
        <v>955096.37999999989</v>
      </c>
      <c r="AI25" s="154">
        <f t="shared" si="55"/>
        <v>0</v>
      </c>
      <c r="AJ25" s="154">
        <f t="shared" si="55"/>
        <v>0</v>
      </c>
      <c r="AK25" s="154">
        <f t="shared" si="55"/>
        <v>40</v>
      </c>
      <c r="AL25" s="154">
        <f t="shared" si="55"/>
        <v>898914.24</v>
      </c>
      <c r="AM25" s="154">
        <f t="shared" si="55"/>
        <v>0</v>
      </c>
      <c r="AN25" s="154">
        <f t="shared" si="55"/>
        <v>0</v>
      </c>
      <c r="AO25" s="154">
        <f t="shared" si="55"/>
        <v>0</v>
      </c>
      <c r="AP25" s="154">
        <f t="shared" si="55"/>
        <v>0</v>
      </c>
      <c r="AQ25" s="154">
        <f t="shared" si="55"/>
        <v>0</v>
      </c>
      <c r="AR25" s="154">
        <f t="shared" si="55"/>
        <v>0</v>
      </c>
      <c r="AS25" s="154">
        <f t="shared" si="55"/>
        <v>0</v>
      </c>
      <c r="AT25" s="154">
        <f t="shared" si="55"/>
        <v>0</v>
      </c>
      <c r="AU25" s="154">
        <f t="shared" si="55"/>
        <v>0</v>
      </c>
      <c r="AV25" s="154">
        <f t="shared" si="55"/>
        <v>0</v>
      </c>
      <c r="AW25" s="154">
        <f t="shared" si="55"/>
        <v>0</v>
      </c>
      <c r="AX25" s="154">
        <f t="shared" si="55"/>
        <v>0</v>
      </c>
      <c r="AY25" s="154">
        <f t="shared" si="55"/>
        <v>0</v>
      </c>
      <c r="AZ25" s="154">
        <f t="shared" si="55"/>
        <v>0</v>
      </c>
      <c r="BA25" s="154">
        <f t="shared" si="55"/>
        <v>0</v>
      </c>
      <c r="BB25" s="154">
        <f t="shared" si="55"/>
        <v>0</v>
      </c>
      <c r="BC25" s="154">
        <f t="shared" si="55"/>
        <v>10</v>
      </c>
      <c r="BD25" s="154">
        <f t="shared" si="55"/>
        <v>187273.8</v>
      </c>
      <c r="BE25" s="154">
        <f t="shared" si="55"/>
        <v>0</v>
      </c>
      <c r="BF25" s="154">
        <f t="shared" si="55"/>
        <v>0</v>
      </c>
      <c r="BG25" s="154">
        <f t="shared" si="55"/>
        <v>0</v>
      </c>
      <c r="BH25" s="154">
        <f t="shared" si="55"/>
        <v>0</v>
      </c>
      <c r="BI25" s="154">
        <f t="shared" si="55"/>
        <v>0</v>
      </c>
      <c r="BJ25" s="154">
        <f t="shared" si="55"/>
        <v>0</v>
      </c>
      <c r="BK25" s="154">
        <f t="shared" si="55"/>
        <v>65</v>
      </c>
      <c r="BL25" s="154">
        <f t="shared" si="55"/>
        <v>1217279.7</v>
      </c>
      <c r="BM25" s="154">
        <f t="shared" si="55"/>
        <v>0</v>
      </c>
      <c r="BN25" s="154">
        <f t="shared" si="55"/>
        <v>0</v>
      </c>
      <c r="BO25" s="154">
        <f t="shared" si="55"/>
        <v>0</v>
      </c>
      <c r="BP25" s="154">
        <f t="shared" si="55"/>
        <v>0</v>
      </c>
      <c r="BQ25" s="154">
        <f t="shared" si="55"/>
        <v>0</v>
      </c>
      <c r="BR25" s="154">
        <f t="shared" si="55"/>
        <v>0</v>
      </c>
      <c r="BS25" s="154">
        <f t="shared" si="55"/>
        <v>33</v>
      </c>
      <c r="BT25" s="154">
        <f t="shared" si="55"/>
        <v>741604.24800000002</v>
      </c>
      <c r="BU25" s="154">
        <f t="shared" si="55"/>
        <v>0</v>
      </c>
      <c r="BV25" s="154">
        <f t="shared" si="55"/>
        <v>0</v>
      </c>
      <c r="BW25" s="154">
        <f t="shared" si="55"/>
        <v>50</v>
      </c>
      <c r="BX25" s="154">
        <f t="shared" si="55"/>
        <v>1123642.8</v>
      </c>
      <c r="BY25" s="154">
        <f t="shared" si="55"/>
        <v>0</v>
      </c>
      <c r="BZ25" s="154">
        <f t="shared" si="55"/>
        <v>0</v>
      </c>
      <c r="CA25" s="154">
        <f t="shared" ref="CA25:DF25" si="56">CA26</f>
        <v>0</v>
      </c>
      <c r="CB25" s="154">
        <f t="shared" si="56"/>
        <v>0</v>
      </c>
      <c r="CC25" s="154">
        <f t="shared" si="56"/>
        <v>0</v>
      </c>
      <c r="CD25" s="154">
        <f t="shared" si="56"/>
        <v>0</v>
      </c>
      <c r="CE25" s="154">
        <f t="shared" si="56"/>
        <v>0</v>
      </c>
      <c r="CF25" s="154">
        <f t="shared" si="56"/>
        <v>0</v>
      </c>
      <c r="CG25" s="154">
        <f t="shared" si="56"/>
        <v>2</v>
      </c>
      <c r="CH25" s="154">
        <f t="shared" si="56"/>
        <v>44945.712</v>
      </c>
      <c r="CI25" s="154">
        <f t="shared" si="56"/>
        <v>11</v>
      </c>
      <c r="CJ25" s="154">
        <f t="shared" si="56"/>
        <v>247201.416</v>
      </c>
      <c r="CK25" s="154">
        <f t="shared" si="56"/>
        <v>4</v>
      </c>
      <c r="CL25" s="154">
        <f t="shared" si="56"/>
        <v>89891.423999999999</v>
      </c>
      <c r="CM25" s="154">
        <f t="shared" si="56"/>
        <v>29</v>
      </c>
      <c r="CN25" s="154">
        <f t="shared" si="56"/>
        <v>651712.82399999991</v>
      </c>
      <c r="CO25" s="154">
        <f t="shared" si="56"/>
        <v>5</v>
      </c>
      <c r="CP25" s="154">
        <f t="shared" si="56"/>
        <v>112364.28</v>
      </c>
      <c r="CQ25" s="154">
        <f t="shared" si="56"/>
        <v>60</v>
      </c>
      <c r="CR25" s="154">
        <f t="shared" si="56"/>
        <v>1789802.46</v>
      </c>
      <c r="CS25" s="154">
        <f t="shared" si="56"/>
        <v>25</v>
      </c>
      <c r="CT25" s="154">
        <f t="shared" si="56"/>
        <v>859452.97499999998</v>
      </c>
      <c r="CU25" s="154">
        <f t="shared" si="56"/>
        <v>0</v>
      </c>
      <c r="CV25" s="154">
        <f t="shared" si="56"/>
        <v>0</v>
      </c>
      <c r="CW25" s="154">
        <f t="shared" si="56"/>
        <v>0</v>
      </c>
      <c r="CX25" s="154">
        <f t="shared" si="56"/>
        <v>0</v>
      </c>
      <c r="CY25" s="154">
        <f t="shared" si="56"/>
        <v>0</v>
      </c>
      <c r="CZ25" s="154">
        <f t="shared" si="56"/>
        <v>0</v>
      </c>
      <c r="DA25" s="154">
        <f t="shared" si="56"/>
        <v>0</v>
      </c>
      <c r="DB25" s="154">
        <f t="shared" si="56"/>
        <v>0</v>
      </c>
      <c r="DC25" s="154">
        <f t="shared" si="56"/>
        <v>0</v>
      </c>
      <c r="DD25" s="154">
        <f t="shared" si="56"/>
        <v>0</v>
      </c>
      <c r="DE25" s="154">
        <f t="shared" si="56"/>
        <v>505</v>
      </c>
      <c r="DF25" s="154">
        <f t="shared" si="56"/>
        <v>11166467.858999999</v>
      </c>
    </row>
    <row r="26" spans="1:110" s="2" customFormat="1" ht="22.5" customHeight="1" x14ac:dyDescent="0.25">
      <c r="A26" s="76"/>
      <c r="B26" s="76">
        <v>12</v>
      </c>
      <c r="C26" s="71" t="s">
        <v>142</v>
      </c>
      <c r="D26" s="35" t="s">
        <v>143</v>
      </c>
      <c r="E26" s="36">
        <v>15030</v>
      </c>
      <c r="F26" s="41">
        <v>0.89</v>
      </c>
      <c r="G26" s="38"/>
      <c r="H26" s="77">
        <v>1</v>
      </c>
      <c r="I26" s="78"/>
      <c r="J26" s="78"/>
      <c r="K26" s="41">
        <v>1.4</v>
      </c>
      <c r="L26" s="41">
        <v>1.68</v>
      </c>
      <c r="M26" s="41">
        <v>2.23</v>
      </c>
      <c r="N26" s="42">
        <v>2.57</v>
      </c>
      <c r="O26" s="43">
        <v>50</v>
      </c>
      <c r="P26" s="44">
        <f>SUM(O26*$E26*$F26*$H26*$K26*$P$10)</f>
        <v>936368.99999999988</v>
      </c>
      <c r="Q26" s="45"/>
      <c r="R26" s="44">
        <f t="shared" si="4"/>
        <v>0</v>
      </c>
      <c r="S26" s="45"/>
      <c r="T26" s="44">
        <f t="shared" si="5"/>
        <v>0</v>
      </c>
      <c r="U26" s="45"/>
      <c r="V26" s="44">
        <f>SUM(U26*$E26*$F26*$H26*$K26*$V$10)</f>
        <v>0</v>
      </c>
      <c r="W26" s="45"/>
      <c r="X26" s="44"/>
      <c r="Y26" s="45"/>
      <c r="Z26" s="44"/>
      <c r="AA26" s="36">
        <v>0</v>
      </c>
      <c r="AB26" s="44">
        <v>0</v>
      </c>
      <c r="AC26" s="45">
        <v>70</v>
      </c>
      <c r="AD26" s="44">
        <f>AC26*E26*F26*H26*K26</f>
        <v>1310916.5999999999</v>
      </c>
      <c r="AE26" s="45">
        <v>0</v>
      </c>
      <c r="AF26" s="44">
        <v>0</v>
      </c>
      <c r="AG26" s="48">
        <v>51</v>
      </c>
      <c r="AH26" s="44">
        <f>AG26*$E26*$F26*$H26*$K26*AH$10</f>
        <v>955096.37999999989</v>
      </c>
      <c r="AI26" s="45">
        <v>0</v>
      </c>
      <c r="AJ26" s="44">
        <f>AI26*$E26*$F26*$H26*$L26*AJ$10</f>
        <v>0</v>
      </c>
      <c r="AK26" s="44">
        <v>40</v>
      </c>
      <c r="AL26" s="44">
        <f>AK26*$E26*$F26*$H26*$L26*$AL$10</f>
        <v>898914.24</v>
      </c>
      <c r="AM26" s="36"/>
      <c r="AN26" s="44">
        <f>SUM(AM26*$E26*$F26*$H26*$K26*$AN$10)</f>
        <v>0</v>
      </c>
      <c r="AO26" s="45"/>
      <c r="AP26" s="44">
        <f>SUM(AO26*$E26*$F26*$H26*$K26*AP$10)</f>
        <v>0</v>
      </c>
      <c r="AQ26" s="45"/>
      <c r="AR26" s="44">
        <f>SUM(AQ26*$E26*$F26*$H26*$K26*AR$10)</f>
        <v>0</v>
      </c>
      <c r="AS26" s="45"/>
      <c r="AT26" s="44">
        <f>SUM(AS26*$E26*$F26*$H26*$K26*$AH$10)</f>
        <v>0</v>
      </c>
      <c r="AU26" s="45"/>
      <c r="AV26" s="44">
        <f>SUM(AU26*$E26*$F26*$H26*$K26*AV$10)</f>
        <v>0</v>
      </c>
      <c r="AW26" s="45"/>
      <c r="AX26" s="44">
        <f>SUM(AW26*$E26*$F26*$H26*$K26*AX$10)</f>
        <v>0</v>
      </c>
      <c r="AY26" s="45"/>
      <c r="AZ26" s="44">
        <f>SUM(AY26*$E26*$F26*$H26*$K26*$AZ$10)</f>
        <v>0</v>
      </c>
      <c r="BA26" s="45"/>
      <c r="BB26" s="44">
        <f>SUM(BA26*$E26*$F26*$H26*$K26*$AL$10)</f>
        <v>0</v>
      </c>
      <c r="BC26" s="44">
        <v>10</v>
      </c>
      <c r="BD26" s="44">
        <f>SUM(BC26*$E26*$F26*$H26*$K26*BD$10)</f>
        <v>187273.8</v>
      </c>
      <c r="BE26" s="45"/>
      <c r="BF26" s="44">
        <f>SUM(BE26*$E26*$F26*$H26*$K26*BF$10)</f>
        <v>0</v>
      </c>
      <c r="BG26" s="45"/>
      <c r="BH26" s="44">
        <f>SUM(BG26*$E26*$F26*$H26*$K26*BH$10)</f>
        <v>0</v>
      </c>
      <c r="BI26" s="44"/>
      <c r="BJ26" s="44">
        <f>SUM(BI26*$E26*$F26*$H26*$K26*BJ$10)</f>
        <v>0</v>
      </c>
      <c r="BK26" s="44">
        <v>65</v>
      </c>
      <c r="BL26" s="44">
        <f>SUM(BK26*$E26*$F26*$H26*$K26*BL$10)</f>
        <v>1217279.7</v>
      </c>
      <c r="BM26" s="45"/>
      <c r="BN26" s="44">
        <f>BM26*$E26*$F26*$H26*$L26*BN$10</f>
        <v>0</v>
      </c>
      <c r="BO26" s="45"/>
      <c r="BP26" s="44">
        <f>BO26*$E26*$F26*$H26*$L26*BP$10</f>
        <v>0</v>
      </c>
      <c r="BQ26" s="45"/>
      <c r="BR26" s="44">
        <f>BQ26*$E26*$F26*$H26*$L26*BR$10</f>
        <v>0</v>
      </c>
      <c r="BS26" s="79">
        <v>33</v>
      </c>
      <c r="BT26" s="44">
        <f>BS26*$E26*$F26*$H26*$L26*BT$10</f>
        <v>741604.24800000002</v>
      </c>
      <c r="BU26" s="45"/>
      <c r="BV26" s="44">
        <f>BU26*$E26*$F26*$H26*$L26*BV$10</f>
        <v>0</v>
      </c>
      <c r="BW26" s="47">
        <v>50</v>
      </c>
      <c r="BX26" s="44">
        <f>BW26*$E26*$F26*$H26*$L26*BX$10</f>
        <v>1123642.8</v>
      </c>
      <c r="BY26" s="44"/>
      <c r="BZ26" s="44">
        <f>BY26*$E26*$F26*$H26*$L26*BZ$10</f>
        <v>0</v>
      </c>
      <c r="CA26" s="47"/>
      <c r="CB26" s="44">
        <f>CA26*$E26*$F26*$H26*$L26*CB$10</f>
        <v>0</v>
      </c>
      <c r="CC26" s="49"/>
      <c r="CD26" s="44">
        <f>CC26*$E26*$F26*$H26*$L26*CD$10</f>
        <v>0</v>
      </c>
      <c r="CE26" s="45"/>
      <c r="CF26" s="44">
        <f>CE26*$E26*$F26*$H26*$L26*CF$10</f>
        <v>0</v>
      </c>
      <c r="CG26" s="44">
        <v>2</v>
      </c>
      <c r="CH26" s="44">
        <f>CG26*$E26*$F26*$H26*$L26*CH$10</f>
        <v>44945.712</v>
      </c>
      <c r="CI26" s="79">
        <v>11</v>
      </c>
      <c r="CJ26" s="44">
        <f>CI26*$E26*$F26*$H26*$L26*CJ$10</f>
        <v>247201.416</v>
      </c>
      <c r="CK26" s="79">
        <v>4</v>
      </c>
      <c r="CL26" s="44">
        <f>CK26*$E26*$F26*$H26*$L26*CL$10</f>
        <v>89891.423999999999</v>
      </c>
      <c r="CM26" s="44">
        <v>29</v>
      </c>
      <c r="CN26" s="44">
        <f>CM26*$E26*$F26*$H26*$L26*CN$10</f>
        <v>651712.82399999991</v>
      </c>
      <c r="CO26" s="44">
        <v>5</v>
      </c>
      <c r="CP26" s="44">
        <f>CO26*$E26*$F26*$H26*$L26*CP$10</f>
        <v>112364.28</v>
      </c>
      <c r="CQ26" s="79">
        <v>60</v>
      </c>
      <c r="CR26" s="44">
        <f>CQ26*$E26*$F26*$H26*$M26*CR$10</f>
        <v>1789802.46</v>
      </c>
      <c r="CS26" s="79">
        <v>25</v>
      </c>
      <c r="CT26" s="44">
        <f>CS26*$E26*$F26*$H26*$N26*$CT$10</f>
        <v>859452.97499999998</v>
      </c>
      <c r="CU26" s="44"/>
      <c r="CV26" s="44"/>
      <c r="CW26" s="44"/>
      <c r="CX26" s="44"/>
      <c r="CY26" s="44"/>
      <c r="CZ26" s="44"/>
      <c r="DA26" s="44"/>
      <c r="DB26" s="44"/>
      <c r="DC26" s="44"/>
      <c r="DD26" s="44"/>
      <c r="DE26" s="50">
        <f>SUM(Q26+O26+S26+U26+AC26+Y26+W26+AE26+AI26+AG26+AK26+AQ26+BM26+BS26+AO26+BA26+BC26+CE26+CG26+CC26+CI26+CK26+BW26+BY26+AS26+AU26+AW26+BO26+BQ26+BU26+BE26+BG26+BI26+BK26+CA26+CM26+CO26+CQ26+CS26+CU26+CW26+DC26+DA26)</f>
        <v>505</v>
      </c>
      <c r="DF26" s="50">
        <f>SUM(R26+P26+T26+V26+AD26+Z26+X26+AF26+AJ26+AH26+AL26+AR26+BN26+BT26+AP26+BB26+BD26+CF26+CH26+CD26+CJ26+CL26+BX26+BZ26+AT26+AV26+AX26+BP26+BR26+BV26+BF26+BH26+BJ26+BL26+CB26+CN26+CP26+CR26+CT26+CV26+CX26+DD26+DB26)</f>
        <v>11166467.858999999</v>
      </c>
    </row>
    <row r="27" spans="1:110" ht="15" x14ac:dyDescent="0.25">
      <c r="A27" s="163">
        <v>5</v>
      </c>
      <c r="B27" s="163"/>
      <c r="C27" s="164" t="s">
        <v>144</v>
      </c>
      <c r="D27" s="169" t="s">
        <v>145</v>
      </c>
      <c r="E27" s="175">
        <v>15030</v>
      </c>
      <c r="F27" s="180"/>
      <c r="G27" s="177"/>
      <c r="H27" s="167"/>
      <c r="I27" s="146"/>
      <c r="J27" s="146"/>
      <c r="K27" s="41">
        <v>1.4</v>
      </c>
      <c r="L27" s="41">
        <v>1.68</v>
      </c>
      <c r="M27" s="41">
        <v>2.23</v>
      </c>
      <c r="N27" s="42">
        <v>2.57</v>
      </c>
      <c r="O27" s="181">
        <f t="shared" ref="O27:AB27" si="57">SUM(O28:O30)</f>
        <v>0</v>
      </c>
      <c r="P27" s="181">
        <f t="shared" si="57"/>
        <v>0</v>
      </c>
      <c r="Q27" s="181">
        <f t="shared" si="57"/>
        <v>0</v>
      </c>
      <c r="R27" s="181">
        <f t="shared" si="57"/>
        <v>0</v>
      </c>
      <c r="S27" s="181">
        <f t="shared" si="57"/>
        <v>52</v>
      </c>
      <c r="T27" s="181">
        <f t="shared" si="57"/>
        <v>1721656.44</v>
      </c>
      <c r="U27" s="155">
        <f t="shared" si="57"/>
        <v>0</v>
      </c>
      <c r="V27" s="155">
        <f t="shared" si="57"/>
        <v>0</v>
      </c>
      <c r="W27" s="155">
        <f t="shared" si="57"/>
        <v>0</v>
      </c>
      <c r="X27" s="155">
        <f t="shared" si="57"/>
        <v>0</v>
      </c>
      <c r="Y27" s="155">
        <f t="shared" si="57"/>
        <v>0</v>
      </c>
      <c r="Z27" s="155">
        <f t="shared" si="57"/>
        <v>0</v>
      </c>
      <c r="AA27" s="155">
        <f t="shared" si="57"/>
        <v>0</v>
      </c>
      <c r="AB27" s="155">
        <f t="shared" si="57"/>
        <v>0</v>
      </c>
      <c r="AC27" s="155">
        <f t="shared" ref="AC27:CN27" si="58">SUM(AC28:AC30)</f>
        <v>0</v>
      </c>
      <c r="AD27" s="155">
        <f t="shared" si="58"/>
        <v>0</v>
      </c>
      <c r="AE27" s="155">
        <f t="shared" si="58"/>
        <v>0</v>
      </c>
      <c r="AF27" s="155">
        <f t="shared" si="58"/>
        <v>0</v>
      </c>
      <c r="AG27" s="155">
        <f t="shared" si="58"/>
        <v>4</v>
      </c>
      <c r="AH27" s="155">
        <f t="shared" si="58"/>
        <v>108155.88</v>
      </c>
      <c r="AI27" s="155">
        <f t="shared" si="58"/>
        <v>0</v>
      </c>
      <c r="AJ27" s="155">
        <f t="shared" si="58"/>
        <v>0</v>
      </c>
      <c r="AK27" s="155">
        <f t="shared" si="58"/>
        <v>1</v>
      </c>
      <c r="AL27" s="155">
        <f t="shared" si="58"/>
        <v>22977.864000000001</v>
      </c>
      <c r="AM27" s="155">
        <f t="shared" si="58"/>
        <v>0</v>
      </c>
      <c r="AN27" s="155">
        <f t="shared" si="58"/>
        <v>0</v>
      </c>
      <c r="AO27" s="155">
        <f t="shared" si="58"/>
        <v>0</v>
      </c>
      <c r="AP27" s="155">
        <f t="shared" si="58"/>
        <v>0</v>
      </c>
      <c r="AQ27" s="155">
        <f t="shared" si="58"/>
        <v>0</v>
      </c>
      <c r="AR27" s="155">
        <f t="shared" si="58"/>
        <v>0</v>
      </c>
      <c r="AS27" s="155">
        <f t="shared" si="58"/>
        <v>0</v>
      </c>
      <c r="AT27" s="155">
        <f t="shared" si="58"/>
        <v>0</v>
      </c>
      <c r="AU27" s="155">
        <f t="shared" si="58"/>
        <v>0</v>
      </c>
      <c r="AV27" s="155">
        <f t="shared" si="58"/>
        <v>0</v>
      </c>
      <c r="AW27" s="155">
        <f t="shared" si="58"/>
        <v>0</v>
      </c>
      <c r="AX27" s="155">
        <f t="shared" si="58"/>
        <v>0</v>
      </c>
      <c r="AY27" s="155">
        <f t="shared" si="58"/>
        <v>0</v>
      </c>
      <c r="AZ27" s="155">
        <f t="shared" si="58"/>
        <v>0</v>
      </c>
      <c r="BA27" s="155">
        <f t="shared" si="58"/>
        <v>0</v>
      </c>
      <c r="BB27" s="155">
        <f t="shared" si="58"/>
        <v>0</v>
      </c>
      <c r="BC27" s="155">
        <f t="shared" si="58"/>
        <v>0</v>
      </c>
      <c r="BD27" s="155">
        <f t="shared" si="58"/>
        <v>0</v>
      </c>
      <c r="BE27" s="155">
        <f t="shared" si="58"/>
        <v>0</v>
      </c>
      <c r="BF27" s="155">
        <f t="shared" si="58"/>
        <v>0</v>
      </c>
      <c r="BG27" s="155">
        <f t="shared" si="58"/>
        <v>0</v>
      </c>
      <c r="BH27" s="155">
        <f t="shared" si="58"/>
        <v>0</v>
      </c>
      <c r="BI27" s="155">
        <f t="shared" si="58"/>
        <v>0</v>
      </c>
      <c r="BJ27" s="155">
        <f t="shared" si="58"/>
        <v>0</v>
      </c>
      <c r="BK27" s="155">
        <f t="shared" si="58"/>
        <v>2</v>
      </c>
      <c r="BL27" s="155">
        <f t="shared" si="58"/>
        <v>38296.44</v>
      </c>
      <c r="BM27" s="155">
        <f t="shared" si="58"/>
        <v>0</v>
      </c>
      <c r="BN27" s="155">
        <f t="shared" si="58"/>
        <v>0</v>
      </c>
      <c r="BO27" s="155">
        <f t="shared" si="58"/>
        <v>0</v>
      </c>
      <c r="BP27" s="155">
        <f t="shared" si="58"/>
        <v>0</v>
      </c>
      <c r="BQ27" s="155">
        <f t="shared" si="58"/>
        <v>0</v>
      </c>
      <c r="BR27" s="155">
        <f t="shared" si="58"/>
        <v>0</v>
      </c>
      <c r="BS27" s="155">
        <f t="shared" si="58"/>
        <v>0</v>
      </c>
      <c r="BT27" s="155">
        <f t="shared" si="58"/>
        <v>0</v>
      </c>
      <c r="BU27" s="155">
        <f t="shared" si="58"/>
        <v>0</v>
      </c>
      <c r="BV27" s="155">
        <f t="shared" si="58"/>
        <v>0</v>
      </c>
      <c r="BW27" s="155">
        <f t="shared" si="58"/>
        <v>7</v>
      </c>
      <c r="BX27" s="155">
        <f t="shared" si="58"/>
        <v>160845.04800000001</v>
      </c>
      <c r="BY27" s="155">
        <f t="shared" si="58"/>
        <v>0</v>
      </c>
      <c r="BZ27" s="155">
        <f t="shared" si="58"/>
        <v>0</v>
      </c>
      <c r="CA27" s="155">
        <f t="shared" si="58"/>
        <v>0</v>
      </c>
      <c r="CB27" s="155">
        <f t="shared" si="58"/>
        <v>0</v>
      </c>
      <c r="CC27" s="155">
        <f t="shared" si="58"/>
        <v>5</v>
      </c>
      <c r="CD27" s="155">
        <f t="shared" si="58"/>
        <v>114889.31999999999</v>
      </c>
      <c r="CE27" s="155">
        <f t="shared" si="58"/>
        <v>0</v>
      </c>
      <c r="CF27" s="155">
        <f t="shared" si="58"/>
        <v>0</v>
      </c>
      <c r="CG27" s="155">
        <f t="shared" si="58"/>
        <v>6</v>
      </c>
      <c r="CH27" s="155">
        <f t="shared" si="58"/>
        <v>213618.38400000002</v>
      </c>
      <c r="CI27" s="155">
        <f t="shared" si="58"/>
        <v>0</v>
      </c>
      <c r="CJ27" s="155">
        <f t="shared" si="58"/>
        <v>0</v>
      </c>
      <c r="CK27" s="155">
        <f t="shared" si="58"/>
        <v>0</v>
      </c>
      <c r="CL27" s="155">
        <f t="shared" si="58"/>
        <v>0</v>
      </c>
      <c r="CM27" s="155">
        <f t="shared" si="58"/>
        <v>4</v>
      </c>
      <c r="CN27" s="155">
        <f t="shared" si="58"/>
        <v>91911.456000000006</v>
      </c>
      <c r="CO27" s="155">
        <f t="shared" ref="CO27:DF27" si="59">SUM(CO28:CO30)</f>
        <v>0</v>
      </c>
      <c r="CP27" s="155">
        <f t="shared" si="59"/>
        <v>0</v>
      </c>
      <c r="CQ27" s="155">
        <f t="shared" si="59"/>
        <v>0</v>
      </c>
      <c r="CR27" s="155">
        <f t="shared" si="59"/>
        <v>0</v>
      </c>
      <c r="CS27" s="155">
        <f t="shared" si="59"/>
        <v>4</v>
      </c>
      <c r="CT27" s="155">
        <f t="shared" si="59"/>
        <v>140602.644</v>
      </c>
      <c r="CU27" s="155">
        <f t="shared" si="59"/>
        <v>0</v>
      </c>
      <c r="CV27" s="155">
        <f t="shared" si="59"/>
        <v>0</v>
      </c>
      <c r="CW27" s="155">
        <f t="shared" si="59"/>
        <v>0</v>
      </c>
      <c r="CX27" s="155">
        <f t="shared" si="59"/>
        <v>0</v>
      </c>
      <c r="CY27" s="155">
        <f t="shared" si="59"/>
        <v>0</v>
      </c>
      <c r="CZ27" s="155">
        <f t="shared" si="59"/>
        <v>0</v>
      </c>
      <c r="DA27" s="155">
        <f t="shared" si="59"/>
        <v>0</v>
      </c>
      <c r="DB27" s="155">
        <f t="shared" si="59"/>
        <v>0</v>
      </c>
      <c r="DC27" s="155">
        <f t="shared" si="59"/>
        <v>0</v>
      </c>
      <c r="DD27" s="155">
        <f t="shared" si="59"/>
        <v>0</v>
      </c>
      <c r="DE27" s="155">
        <f t="shared" si="59"/>
        <v>85</v>
      </c>
      <c r="DF27" s="155">
        <f t="shared" si="59"/>
        <v>2612953.4760000003</v>
      </c>
    </row>
    <row r="28" spans="1:110" s="6" customFormat="1" x14ac:dyDescent="0.25">
      <c r="A28" s="70"/>
      <c r="B28" s="70">
        <v>13</v>
      </c>
      <c r="C28" s="71" t="s">
        <v>146</v>
      </c>
      <c r="D28" s="72" t="s">
        <v>147</v>
      </c>
      <c r="E28" s="36">
        <v>15030</v>
      </c>
      <c r="F28" s="37">
        <v>0.91</v>
      </c>
      <c r="G28" s="38"/>
      <c r="H28" s="39">
        <v>1</v>
      </c>
      <c r="I28" s="40"/>
      <c r="J28" s="40"/>
      <c r="K28" s="41">
        <v>1.4</v>
      </c>
      <c r="L28" s="41">
        <v>1.68</v>
      </c>
      <c r="M28" s="41">
        <v>2.23</v>
      </c>
      <c r="N28" s="42">
        <v>2.57</v>
      </c>
      <c r="O28" s="51"/>
      <c r="P28" s="44">
        <f>SUM(O28*$E28*$F28*$H28*$K28*$P$10)</f>
        <v>0</v>
      </c>
      <c r="Q28" s="45"/>
      <c r="R28" s="44">
        <f t="shared" si="4"/>
        <v>0</v>
      </c>
      <c r="S28" s="44">
        <v>29</v>
      </c>
      <c r="T28" s="44">
        <f t="shared" si="5"/>
        <v>555298.38</v>
      </c>
      <c r="U28" s="45"/>
      <c r="V28" s="44">
        <f>SUM(U28*$E28*$F28*$H28*$K28*$V$10)</f>
        <v>0</v>
      </c>
      <c r="W28" s="45"/>
      <c r="X28" s="44"/>
      <c r="Y28" s="45"/>
      <c r="Z28" s="44"/>
      <c r="AA28" s="36">
        <v>0</v>
      </c>
      <c r="AB28" s="44">
        <v>0</v>
      </c>
      <c r="AC28" s="45">
        <v>0</v>
      </c>
      <c r="AD28" s="44">
        <v>0</v>
      </c>
      <c r="AE28" s="45">
        <v>0</v>
      </c>
      <c r="AF28" s="44">
        <v>0</v>
      </c>
      <c r="AG28" s="48">
        <v>3</v>
      </c>
      <c r="AH28" s="44">
        <f>AG28*$E28*$F28*$H28*$K28*AH$10</f>
        <v>57444.659999999996</v>
      </c>
      <c r="AI28" s="45">
        <v>0</v>
      </c>
      <c r="AJ28" s="44">
        <f t="shared" ref="AJ28:AJ30" si="60">AI28*$E28*$F28*$H28*$L28*AJ$10</f>
        <v>0</v>
      </c>
      <c r="AK28" s="44">
        <v>1</v>
      </c>
      <c r="AL28" s="44">
        <f t="shared" ref="AL28:AL30" si="61">AK28*$E28*$F28*$H28*$L28*$AL$10</f>
        <v>22977.864000000001</v>
      </c>
      <c r="AM28" s="36"/>
      <c r="AN28" s="44">
        <f>SUM(AM28*$E28*$F28*$H28*$K28*$AN$10)</f>
        <v>0</v>
      </c>
      <c r="AO28" s="45"/>
      <c r="AP28" s="44">
        <f t="shared" ref="AP28:AP30" si="62">SUM(AO28*$E28*$F28*$H28*$K28*AP$10)</f>
        <v>0</v>
      </c>
      <c r="AQ28" s="45"/>
      <c r="AR28" s="44">
        <f t="shared" ref="AR28:AR29" si="63">SUM(AQ28*$E28*$F28*$H28*$K28*AR$10)</f>
        <v>0</v>
      </c>
      <c r="AS28" s="45"/>
      <c r="AT28" s="44">
        <f>SUM(AS28*$E28*$F28*$H28*$K28*$AH$10)</f>
        <v>0</v>
      </c>
      <c r="AU28" s="45"/>
      <c r="AV28" s="44">
        <f t="shared" ref="AV28:AV29" si="64">SUM(AU28*$E28*$F28*$H28*$K28*AV$10)</f>
        <v>0</v>
      </c>
      <c r="AW28" s="45"/>
      <c r="AX28" s="44">
        <f>SUM(AW28*$E28*$F28*$H28*$K28*AX$10)</f>
        <v>0</v>
      </c>
      <c r="AY28" s="45"/>
      <c r="AZ28" s="44">
        <f>SUM(AY28*$E28*$F28*$H28*$K28*$AZ$10)</f>
        <v>0</v>
      </c>
      <c r="BA28" s="45"/>
      <c r="BB28" s="44">
        <f>SUM(BA28*$E28*$F28*$H28*$K28*$AL$10)</f>
        <v>0</v>
      </c>
      <c r="BC28" s="45"/>
      <c r="BD28" s="44">
        <f t="shared" ref="BD28:BD30" si="65">SUM(BC28*$E28*$F28*$H28*$K28*BD$10)</f>
        <v>0</v>
      </c>
      <c r="BE28" s="45"/>
      <c r="BF28" s="44">
        <f t="shared" ref="BF28:BF30" si="66">SUM(BE28*$E28*$F28*$H28*$K28*BF$10)</f>
        <v>0</v>
      </c>
      <c r="BG28" s="45"/>
      <c r="BH28" s="44">
        <f t="shared" ref="BH28:BH30" si="67">SUM(BG28*$E28*$F28*$H28*$K28*BH$10)</f>
        <v>0</v>
      </c>
      <c r="BI28" s="44"/>
      <c r="BJ28" s="44">
        <f t="shared" ref="BJ28:BL30" si="68">SUM(BI28*$E28*$F28*$H28*$K28*BJ$10)</f>
        <v>0</v>
      </c>
      <c r="BK28" s="44">
        <v>2</v>
      </c>
      <c r="BL28" s="44">
        <f t="shared" si="68"/>
        <v>38296.44</v>
      </c>
      <c r="BM28" s="45"/>
      <c r="BN28" s="44">
        <f t="shared" ref="BN28:BP30" si="69">BM28*$E28*$F28*$H28*$L28*BN$10</f>
        <v>0</v>
      </c>
      <c r="BO28" s="45"/>
      <c r="BP28" s="44">
        <f t="shared" si="69"/>
        <v>0</v>
      </c>
      <c r="BQ28" s="45"/>
      <c r="BR28" s="44">
        <f t="shared" ref="BR28:BR30" si="70">BQ28*$E28*$F28*$H28*$L28*BR$10</f>
        <v>0</v>
      </c>
      <c r="BS28" s="49"/>
      <c r="BT28" s="44">
        <f t="shared" ref="BT28:BT30" si="71">BS28*$E28*$F28*$H28*$L28*BT$10</f>
        <v>0</v>
      </c>
      <c r="BU28" s="45"/>
      <c r="BV28" s="44">
        <f t="shared" ref="BV28:BX30" si="72">BU28*$E28*$F28*$H28*$L28*BV$10</f>
        <v>0</v>
      </c>
      <c r="BW28" s="47">
        <v>7</v>
      </c>
      <c r="BX28" s="44">
        <f t="shared" si="72"/>
        <v>160845.04800000001</v>
      </c>
      <c r="BY28" s="48"/>
      <c r="BZ28" s="44">
        <f t="shared" ref="BZ28:BZ30" si="73">BY28*$E28*$F28*$H28*$L28*BZ$10</f>
        <v>0</v>
      </c>
      <c r="CA28" s="48"/>
      <c r="CB28" s="44">
        <f t="shared" ref="CB28:CB30" si="74">CA28*$E28*$F28*$H28*$L28*CB$10</f>
        <v>0</v>
      </c>
      <c r="CC28" s="44">
        <v>5</v>
      </c>
      <c r="CD28" s="44">
        <f t="shared" ref="CD28:CD30" si="75">CC28*$E28*$F28*$H28*$L28*CD$10</f>
        <v>114889.31999999999</v>
      </c>
      <c r="CE28" s="45"/>
      <c r="CF28" s="44">
        <f t="shared" ref="CF28:CF30" si="76">CE28*$E28*$F28*$H28*$L28*CF$10</f>
        <v>0</v>
      </c>
      <c r="CG28" s="44">
        <v>4</v>
      </c>
      <c r="CH28" s="44">
        <f t="shared" ref="CH28:CH30" si="77">CG28*$E28*$F28*$H28*$L28*CH$10</f>
        <v>91911.456000000006</v>
      </c>
      <c r="CI28" s="45"/>
      <c r="CJ28" s="44">
        <f t="shared" ref="CJ28:CJ30" si="78">CI28*$E28*$F28*$H28*$L28*CJ$10</f>
        <v>0</v>
      </c>
      <c r="CK28" s="45"/>
      <c r="CL28" s="44">
        <f t="shared" ref="CL28:CL30" si="79">CK28*$E28*$F28*$H28*$L28*CL$10</f>
        <v>0</v>
      </c>
      <c r="CM28" s="44">
        <v>4</v>
      </c>
      <c r="CN28" s="44">
        <f t="shared" ref="CN28:CN30" si="80">CM28*$E28*$F28*$H28*$L28*CN$10</f>
        <v>91911.456000000006</v>
      </c>
      <c r="CO28" s="44"/>
      <c r="CP28" s="44">
        <f t="shared" ref="CP28:CP30" si="81">CO28*$E28*$F28*$H28*$L28*CP$10</f>
        <v>0</v>
      </c>
      <c r="CQ28" s="79"/>
      <c r="CR28" s="44">
        <f t="shared" ref="CR28:CR30" si="82">CQ28*$E28*$F28*$H28*$M28*CR$10</f>
        <v>0</v>
      </c>
      <c r="CS28" s="79">
        <v>4</v>
      </c>
      <c r="CT28" s="44">
        <f>CS28*$E28*$F28*$H28*$N28*$CT$10</f>
        <v>140602.644</v>
      </c>
      <c r="CU28" s="44"/>
      <c r="CV28" s="44"/>
      <c r="CW28" s="44"/>
      <c r="CX28" s="44"/>
      <c r="CY28" s="44"/>
      <c r="CZ28" s="44"/>
      <c r="DA28" s="44"/>
      <c r="DB28" s="44"/>
      <c r="DC28" s="44"/>
      <c r="DD28" s="44"/>
      <c r="DE28" s="50">
        <f t="shared" ref="DE28:DF30" si="83">SUM(Q28+O28+S28+U28+AC28+Y28+W28+AE28+AI28+AG28+AK28+AQ28+BM28+BS28+AO28+BA28+BC28+CE28+CG28+CC28+CI28+CK28+BW28+BY28+AS28+AU28+AW28+BO28+BQ28+BU28+BE28+BG28+BI28+BK28+CA28+CM28+CO28+CQ28+CS28+CU28+CW28+DC28+DA28)</f>
        <v>59</v>
      </c>
      <c r="DF28" s="50">
        <f t="shared" si="83"/>
        <v>1274177.2680000002</v>
      </c>
    </row>
    <row r="29" spans="1:110" s="6" customFormat="1" x14ac:dyDescent="0.25">
      <c r="A29" s="70"/>
      <c r="B29" s="70">
        <v>14</v>
      </c>
      <c r="C29" s="71" t="s">
        <v>148</v>
      </c>
      <c r="D29" s="72" t="s">
        <v>149</v>
      </c>
      <c r="E29" s="36">
        <v>15030</v>
      </c>
      <c r="F29" s="37">
        <v>2.41</v>
      </c>
      <c r="G29" s="38"/>
      <c r="H29" s="39">
        <v>1</v>
      </c>
      <c r="I29" s="40"/>
      <c r="J29" s="40"/>
      <c r="K29" s="41">
        <v>1.4</v>
      </c>
      <c r="L29" s="41">
        <v>1.68</v>
      </c>
      <c r="M29" s="41">
        <v>2.23</v>
      </c>
      <c r="N29" s="42">
        <v>2.57</v>
      </c>
      <c r="O29" s="51"/>
      <c r="P29" s="44">
        <f>SUM(O29*$E29*$F29*$H29*$K29*$P$10)</f>
        <v>0</v>
      </c>
      <c r="Q29" s="51"/>
      <c r="R29" s="44">
        <f t="shared" si="4"/>
        <v>0</v>
      </c>
      <c r="S29" s="44">
        <v>23</v>
      </c>
      <c r="T29" s="44">
        <f t="shared" si="5"/>
        <v>1166358.06</v>
      </c>
      <c r="U29" s="51"/>
      <c r="V29" s="44">
        <f>SUM(U29*$E29*$F29*$H29*$K29*$V$10)</f>
        <v>0</v>
      </c>
      <c r="W29" s="51"/>
      <c r="X29" s="44"/>
      <c r="Y29" s="51"/>
      <c r="Z29" s="44"/>
      <c r="AA29" s="36">
        <v>0</v>
      </c>
      <c r="AB29" s="44">
        <v>0</v>
      </c>
      <c r="AC29" s="51">
        <v>0</v>
      </c>
      <c r="AD29" s="44">
        <v>0</v>
      </c>
      <c r="AE29" s="51">
        <v>0</v>
      </c>
      <c r="AF29" s="44">
        <v>0</v>
      </c>
      <c r="AG29" s="53">
        <v>1</v>
      </c>
      <c r="AH29" s="44">
        <f>AG29*$E29*$F29*$H29*$K29*AH$10</f>
        <v>50711.22</v>
      </c>
      <c r="AI29" s="51">
        <v>0</v>
      </c>
      <c r="AJ29" s="44">
        <f t="shared" si="60"/>
        <v>0</v>
      </c>
      <c r="AK29" s="75"/>
      <c r="AL29" s="44">
        <f t="shared" si="61"/>
        <v>0</v>
      </c>
      <c r="AM29" s="36"/>
      <c r="AN29" s="44">
        <f>SUM(AM29*$E29*$F29*$H29*$K29*$AN$10)</f>
        <v>0</v>
      </c>
      <c r="AO29" s="51"/>
      <c r="AP29" s="44">
        <f t="shared" si="62"/>
        <v>0</v>
      </c>
      <c r="AQ29" s="51"/>
      <c r="AR29" s="44">
        <f t="shared" si="63"/>
        <v>0</v>
      </c>
      <c r="AS29" s="51"/>
      <c r="AT29" s="44">
        <f>SUM(AS29*$E29*$F29*$H29*$K29*$AH$10)</f>
        <v>0</v>
      </c>
      <c r="AU29" s="51"/>
      <c r="AV29" s="44">
        <f t="shared" si="64"/>
        <v>0</v>
      </c>
      <c r="AW29" s="51"/>
      <c r="AX29" s="44">
        <f>SUM(AW29*$E29*$F29*$H29*$K29*AX$10)</f>
        <v>0</v>
      </c>
      <c r="AY29" s="51"/>
      <c r="AZ29" s="44">
        <f>SUM(AY29*$E29*$F29*$H29*$K29*$AZ$10)</f>
        <v>0</v>
      </c>
      <c r="BA29" s="51"/>
      <c r="BB29" s="44">
        <f>SUM(BA29*$E29*$F29*$H29*$K29*$AL$10)</f>
        <v>0</v>
      </c>
      <c r="BC29" s="51"/>
      <c r="BD29" s="44">
        <f t="shared" si="65"/>
        <v>0</v>
      </c>
      <c r="BE29" s="51"/>
      <c r="BF29" s="44">
        <f t="shared" si="66"/>
        <v>0</v>
      </c>
      <c r="BG29" s="51"/>
      <c r="BH29" s="44">
        <f t="shared" si="67"/>
        <v>0</v>
      </c>
      <c r="BI29" s="51"/>
      <c r="BJ29" s="44">
        <f t="shared" si="68"/>
        <v>0</v>
      </c>
      <c r="BK29" s="51"/>
      <c r="BL29" s="44">
        <f t="shared" si="68"/>
        <v>0</v>
      </c>
      <c r="BM29" s="51"/>
      <c r="BN29" s="44">
        <f t="shared" si="69"/>
        <v>0</v>
      </c>
      <c r="BO29" s="51"/>
      <c r="BP29" s="44">
        <f t="shared" si="69"/>
        <v>0</v>
      </c>
      <c r="BQ29" s="51"/>
      <c r="BR29" s="44">
        <f t="shared" si="70"/>
        <v>0</v>
      </c>
      <c r="BS29" s="75"/>
      <c r="BT29" s="44">
        <f t="shared" si="71"/>
        <v>0</v>
      </c>
      <c r="BU29" s="51"/>
      <c r="BV29" s="44">
        <f t="shared" si="72"/>
        <v>0</v>
      </c>
      <c r="BW29" s="74"/>
      <c r="BX29" s="44">
        <f t="shared" si="72"/>
        <v>0</v>
      </c>
      <c r="BY29" s="51"/>
      <c r="BZ29" s="44">
        <f t="shared" si="73"/>
        <v>0</v>
      </c>
      <c r="CA29" s="53"/>
      <c r="CB29" s="44">
        <f t="shared" si="74"/>
        <v>0</v>
      </c>
      <c r="CC29" s="43"/>
      <c r="CD29" s="44">
        <f t="shared" si="75"/>
        <v>0</v>
      </c>
      <c r="CE29" s="51"/>
      <c r="CF29" s="44">
        <f t="shared" si="76"/>
        <v>0</v>
      </c>
      <c r="CG29" s="43">
        <v>2</v>
      </c>
      <c r="CH29" s="44">
        <f t="shared" si="77"/>
        <v>121706.928</v>
      </c>
      <c r="CI29" s="51"/>
      <c r="CJ29" s="44">
        <f t="shared" si="78"/>
        <v>0</v>
      </c>
      <c r="CK29" s="51"/>
      <c r="CL29" s="44">
        <f t="shared" si="79"/>
        <v>0</v>
      </c>
      <c r="CM29" s="51"/>
      <c r="CN29" s="44">
        <f t="shared" si="80"/>
        <v>0</v>
      </c>
      <c r="CO29" s="43"/>
      <c r="CP29" s="44">
        <f t="shared" si="81"/>
        <v>0</v>
      </c>
      <c r="CQ29" s="80"/>
      <c r="CR29" s="44">
        <f t="shared" si="82"/>
        <v>0</v>
      </c>
      <c r="CS29" s="75"/>
      <c r="CT29" s="44">
        <f>CS29*$E29*$F29*$H29*$N29*$CT$10</f>
        <v>0</v>
      </c>
      <c r="CU29" s="43"/>
      <c r="CV29" s="44"/>
      <c r="CW29" s="44"/>
      <c r="CX29" s="44"/>
      <c r="CY29" s="44"/>
      <c r="CZ29" s="44"/>
      <c r="DA29" s="44"/>
      <c r="DB29" s="44"/>
      <c r="DC29" s="44"/>
      <c r="DD29" s="44"/>
      <c r="DE29" s="50">
        <f t="shared" si="83"/>
        <v>26</v>
      </c>
      <c r="DF29" s="50">
        <f t="shared" si="83"/>
        <v>1338776.2080000001</v>
      </c>
    </row>
    <row r="30" spans="1:110" s="6" customFormat="1" ht="45" x14ac:dyDescent="0.25">
      <c r="A30" s="70"/>
      <c r="B30" s="70">
        <v>15</v>
      </c>
      <c r="C30" s="71" t="s">
        <v>150</v>
      </c>
      <c r="D30" s="72" t="s">
        <v>151</v>
      </c>
      <c r="E30" s="36">
        <v>15030</v>
      </c>
      <c r="F30" s="37">
        <v>3.73</v>
      </c>
      <c r="G30" s="38"/>
      <c r="H30" s="39">
        <v>1</v>
      </c>
      <c r="I30" s="40"/>
      <c r="J30" s="40"/>
      <c r="K30" s="41">
        <v>1.4</v>
      </c>
      <c r="L30" s="41">
        <v>1.68</v>
      </c>
      <c r="M30" s="41">
        <v>2.23</v>
      </c>
      <c r="N30" s="42">
        <v>2.57</v>
      </c>
      <c r="O30" s="51"/>
      <c r="P30" s="44">
        <f>SUM(O30*$E30*$F30*$H30*$K30*$P$10)</f>
        <v>0</v>
      </c>
      <c r="Q30" s="45"/>
      <c r="R30" s="44">
        <f t="shared" si="4"/>
        <v>0</v>
      </c>
      <c r="S30" s="45"/>
      <c r="T30" s="44">
        <f t="shared" si="5"/>
        <v>0</v>
      </c>
      <c r="U30" s="44"/>
      <c r="V30" s="44">
        <f>SUM(U30*$E30*$F30*$H30*$K30*$V$10)</f>
        <v>0</v>
      </c>
      <c r="W30" s="45"/>
      <c r="X30" s="43"/>
      <c r="Y30" s="45"/>
      <c r="Z30" s="43"/>
      <c r="AA30" s="36"/>
      <c r="AB30" s="43"/>
      <c r="AC30" s="45"/>
      <c r="AD30" s="43"/>
      <c r="AE30" s="45"/>
      <c r="AF30" s="43"/>
      <c r="AG30" s="45">
        <v>0</v>
      </c>
      <c r="AH30" s="44">
        <f>AG30*E30*F30*H30*K30</f>
        <v>0</v>
      </c>
      <c r="AI30" s="44"/>
      <c r="AJ30" s="44">
        <f t="shared" si="60"/>
        <v>0</v>
      </c>
      <c r="AK30" s="45"/>
      <c r="AL30" s="44">
        <f t="shared" si="61"/>
        <v>0</v>
      </c>
      <c r="AM30" s="36"/>
      <c r="AN30" s="43"/>
      <c r="AO30" s="45"/>
      <c r="AP30" s="44">
        <f t="shared" si="62"/>
        <v>0</v>
      </c>
      <c r="AQ30" s="45"/>
      <c r="AR30" s="43"/>
      <c r="AS30" s="45"/>
      <c r="AT30" s="43"/>
      <c r="AU30" s="45"/>
      <c r="AV30" s="43"/>
      <c r="AW30" s="45"/>
      <c r="AX30" s="43"/>
      <c r="AY30" s="45"/>
      <c r="AZ30" s="43"/>
      <c r="BA30" s="51"/>
      <c r="BB30" s="43"/>
      <c r="BC30" s="45"/>
      <c r="BD30" s="44">
        <f t="shared" si="65"/>
        <v>0</v>
      </c>
      <c r="BE30" s="45"/>
      <c r="BF30" s="44">
        <f t="shared" si="66"/>
        <v>0</v>
      </c>
      <c r="BG30" s="45"/>
      <c r="BH30" s="44">
        <f t="shared" si="67"/>
        <v>0</v>
      </c>
      <c r="BI30" s="51"/>
      <c r="BJ30" s="44">
        <f t="shared" si="68"/>
        <v>0</v>
      </c>
      <c r="BK30" s="45"/>
      <c r="BL30" s="44">
        <f t="shared" si="68"/>
        <v>0</v>
      </c>
      <c r="BM30" s="51"/>
      <c r="BN30" s="44">
        <f t="shared" si="69"/>
        <v>0</v>
      </c>
      <c r="BO30" s="45"/>
      <c r="BP30" s="44">
        <f t="shared" si="69"/>
        <v>0</v>
      </c>
      <c r="BQ30" s="81"/>
      <c r="BR30" s="44">
        <f t="shared" si="70"/>
        <v>0</v>
      </c>
      <c r="BS30" s="45"/>
      <c r="BT30" s="44">
        <f t="shared" si="71"/>
        <v>0</v>
      </c>
      <c r="BU30" s="45"/>
      <c r="BV30" s="44">
        <f t="shared" si="72"/>
        <v>0</v>
      </c>
      <c r="BW30" s="48"/>
      <c r="BX30" s="44">
        <f t="shared" si="72"/>
        <v>0</v>
      </c>
      <c r="BY30" s="45"/>
      <c r="BZ30" s="44">
        <f t="shared" si="73"/>
        <v>0</v>
      </c>
      <c r="CA30" s="48"/>
      <c r="CB30" s="44">
        <f t="shared" si="74"/>
        <v>0</v>
      </c>
      <c r="CC30" s="44"/>
      <c r="CD30" s="44">
        <f t="shared" si="75"/>
        <v>0</v>
      </c>
      <c r="CE30" s="45"/>
      <c r="CF30" s="44">
        <f t="shared" si="76"/>
        <v>0</v>
      </c>
      <c r="CG30" s="44"/>
      <c r="CH30" s="44">
        <f t="shared" si="77"/>
        <v>0</v>
      </c>
      <c r="CI30" s="45"/>
      <c r="CJ30" s="44">
        <f t="shared" si="78"/>
        <v>0</v>
      </c>
      <c r="CK30" s="45"/>
      <c r="CL30" s="44">
        <f t="shared" si="79"/>
        <v>0</v>
      </c>
      <c r="CM30" s="45"/>
      <c r="CN30" s="44">
        <f t="shared" si="80"/>
        <v>0</v>
      </c>
      <c r="CO30" s="44"/>
      <c r="CP30" s="44">
        <f t="shared" si="81"/>
        <v>0</v>
      </c>
      <c r="CQ30" s="44"/>
      <c r="CR30" s="44">
        <f t="shared" si="82"/>
        <v>0</v>
      </c>
      <c r="CS30" s="45"/>
      <c r="CT30" s="43"/>
      <c r="CU30" s="44"/>
      <c r="CV30" s="43"/>
      <c r="CW30" s="44"/>
      <c r="CX30" s="43"/>
      <c r="CY30" s="43"/>
      <c r="CZ30" s="43"/>
      <c r="DA30" s="43"/>
      <c r="DB30" s="43"/>
      <c r="DC30" s="43"/>
      <c r="DD30" s="43"/>
      <c r="DE30" s="50">
        <f t="shared" si="83"/>
        <v>0</v>
      </c>
      <c r="DF30" s="50">
        <f t="shared" si="83"/>
        <v>0</v>
      </c>
    </row>
    <row r="31" spans="1:110" s="82" customFormat="1" ht="15" x14ac:dyDescent="0.25">
      <c r="A31" s="182">
        <v>6</v>
      </c>
      <c r="B31" s="182"/>
      <c r="C31" s="164" t="s">
        <v>152</v>
      </c>
      <c r="D31" s="169" t="s">
        <v>153</v>
      </c>
      <c r="E31" s="175">
        <v>15030</v>
      </c>
      <c r="F31" s="180"/>
      <c r="G31" s="177"/>
      <c r="H31" s="167"/>
      <c r="I31" s="146"/>
      <c r="J31" s="146"/>
      <c r="K31" s="156"/>
      <c r="L31" s="156"/>
      <c r="M31" s="156"/>
      <c r="N31" s="42">
        <v>2.57</v>
      </c>
      <c r="O31" s="181">
        <f t="shared" ref="O31:BZ31" si="84">SUM(O32:O35)</f>
        <v>0</v>
      </c>
      <c r="P31" s="181">
        <f t="shared" si="84"/>
        <v>0</v>
      </c>
      <c r="Q31" s="181">
        <f t="shared" si="84"/>
        <v>0</v>
      </c>
      <c r="R31" s="181">
        <f t="shared" si="84"/>
        <v>0</v>
      </c>
      <c r="S31" s="181">
        <f t="shared" si="84"/>
        <v>0</v>
      </c>
      <c r="T31" s="181">
        <f t="shared" si="84"/>
        <v>0</v>
      </c>
      <c r="U31" s="155">
        <f t="shared" si="84"/>
        <v>0</v>
      </c>
      <c r="V31" s="155">
        <f t="shared" si="84"/>
        <v>0</v>
      </c>
      <c r="W31" s="155">
        <f t="shared" si="84"/>
        <v>0</v>
      </c>
      <c r="X31" s="155">
        <f t="shared" si="84"/>
        <v>0</v>
      </c>
      <c r="Y31" s="155">
        <f t="shared" si="84"/>
        <v>172</v>
      </c>
      <c r="Z31" s="155">
        <f t="shared" si="84"/>
        <v>3634114.6358279996</v>
      </c>
      <c r="AA31" s="155">
        <f t="shared" si="84"/>
        <v>0</v>
      </c>
      <c r="AB31" s="155">
        <f t="shared" si="84"/>
        <v>0</v>
      </c>
      <c r="AC31" s="155">
        <f t="shared" si="84"/>
        <v>0</v>
      </c>
      <c r="AD31" s="155">
        <f t="shared" si="84"/>
        <v>0</v>
      </c>
      <c r="AE31" s="155">
        <f t="shared" si="84"/>
        <v>0</v>
      </c>
      <c r="AF31" s="155">
        <f t="shared" si="84"/>
        <v>0</v>
      </c>
      <c r="AG31" s="155">
        <f t="shared" si="84"/>
        <v>0</v>
      </c>
      <c r="AH31" s="155">
        <f t="shared" si="84"/>
        <v>0</v>
      </c>
      <c r="AI31" s="155">
        <f t="shared" si="84"/>
        <v>0</v>
      </c>
      <c r="AJ31" s="155">
        <f t="shared" si="84"/>
        <v>0</v>
      </c>
      <c r="AK31" s="155">
        <f t="shared" si="84"/>
        <v>5</v>
      </c>
      <c r="AL31" s="155">
        <f t="shared" si="84"/>
        <v>120630.38922000001</v>
      </c>
      <c r="AM31" s="155">
        <f t="shared" si="84"/>
        <v>0</v>
      </c>
      <c r="AN31" s="155">
        <f t="shared" si="84"/>
        <v>0</v>
      </c>
      <c r="AO31" s="155">
        <f t="shared" si="84"/>
        <v>0</v>
      </c>
      <c r="AP31" s="155">
        <f t="shared" si="84"/>
        <v>0</v>
      </c>
      <c r="AQ31" s="155">
        <f t="shared" si="84"/>
        <v>0</v>
      </c>
      <c r="AR31" s="155">
        <f t="shared" si="84"/>
        <v>0</v>
      </c>
      <c r="AS31" s="155">
        <f t="shared" si="84"/>
        <v>0</v>
      </c>
      <c r="AT31" s="155">
        <f t="shared" si="84"/>
        <v>0</v>
      </c>
      <c r="AU31" s="155">
        <f t="shared" si="84"/>
        <v>0</v>
      </c>
      <c r="AV31" s="155">
        <f t="shared" si="84"/>
        <v>0</v>
      </c>
      <c r="AW31" s="155">
        <f t="shared" si="84"/>
        <v>0</v>
      </c>
      <c r="AX31" s="155">
        <f t="shared" si="84"/>
        <v>0</v>
      </c>
      <c r="AY31" s="155">
        <f t="shared" si="84"/>
        <v>0</v>
      </c>
      <c r="AZ31" s="155">
        <f t="shared" si="84"/>
        <v>0</v>
      </c>
      <c r="BA31" s="155">
        <f t="shared" si="84"/>
        <v>0</v>
      </c>
      <c r="BB31" s="155">
        <f t="shared" si="84"/>
        <v>0</v>
      </c>
      <c r="BC31" s="155">
        <f t="shared" si="84"/>
        <v>0</v>
      </c>
      <c r="BD31" s="155">
        <f t="shared" si="84"/>
        <v>0</v>
      </c>
      <c r="BE31" s="155">
        <f t="shared" si="84"/>
        <v>0</v>
      </c>
      <c r="BF31" s="155">
        <f t="shared" si="84"/>
        <v>0</v>
      </c>
      <c r="BG31" s="155">
        <f t="shared" si="84"/>
        <v>0</v>
      </c>
      <c r="BH31" s="155">
        <f t="shared" si="84"/>
        <v>0</v>
      </c>
      <c r="BI31" s="155">
        <f t="shared" si="84"/>
        <v>0</v>
      </c>
      <c r="BJ31" s="155">
        <f t="shared" si="84"/>
        <v>0</v>
      </c>
      <c r="BK31" s="155">
        <f t="shared" si="84"/>
        <v>47</v>
      </c>
      <c r="BL31" s="155">
        <f t="shared" si="84"/>
        <v>343609.12655999995</v>
      </c>
      <c r="BM31" s="155">
        <f t="shared" si="84"/>
        <v>0</v>
      </c>
      <c r="BN31" s="155">
        <f t="shared" si="84"/>
        <v>0</v>
      </c>
      <c r="BO31" s="155">
        <f t="shared" si="84"/>
        <v>0</v>
      </c>
      <c r="BP31" s="155">
        <f t="shared" si="84"/>
        <v>0</v>
      </c>
      <c r="BQ31" s="155">
        <f t="shared" si="84"/>
        <v>0</v>
      </c>
      <c r="BR31" s="155">
        <f t="shared" si="84"/>
        <v>0</v>
      </c>
      <c r="BS31" s="155">
        <f t="shared" si="84"/>
        <v>0</v>
      </c>
      <c r="BT31" s="155">
        <f t="shared" si="84"/>
        <v>0</v>
      </c>
      <c r="BU31" s="155">
        <f t="shared" si="84"/>
        <v>0</v>
      </c>
      <c r="BV31" s="155">
        <f t="shared" si="84"/>
        <v>0</v>
      </c>
      <c r="BW31" s="155">
        <f t="shared" si="84"/>
        <v>52</v>
      </c>
      <c r="BX31" s="155">
        <f t="shared" si="84"/>
        <v>1254556.047888</v>
      </c>
      <c r="BY31" s="155">
        <f t="shared" si="84"/>
        <v>0</v>
      </c>
      <c r="BZ31" s="155">
        <f t="shared" si="84"/>
        <v>0</v>
      </c>
      <c r="CA31" s="155">
        <f t="shared" ref="CA31:DF31" si="85">SUM(CA32:CA35)</f>
        <v>0</v>
      </c>
      <c r="CB31" s="155">
        <f t="shared" si="85"/>
        <v>0</v>
      </c>
      <c r="CC31" s="155">
        <f t="shared" si="85"/>
        <v>0</v>
      </c>
      <c r="CD31" s="155">
        <f t="shared" si="85"/>
        <v>0</v>
      </c>
      <c r="CE31" s="155">
        <f t="shared" si="85"/>
        <v>0</v>
      </c>
      <c r="CF31" s="155">
        <f t="shared" si="85"/>
        <v>0</v>
      </c>
      <c r="CG31" s="155">
        <f t="shared" si="85"/>
        <v>9</v>
      </c>
      <c r="CH31" s="155">
        <f t="shared" si="85"/>
        <v>201754.68796800001</v>
      </c>
      <c r="CI31" s="155">
        <f t="shared" si="85"/>
        <v>12</v>
      </c>
      <c r="CJ31" s="155">
        <f t="shared" si="85"/>
        <v>197232.85835999998</v>
      </c>
      <c r="CK31" s="155">
        <f t="shared" si="85"/>
        <v>0</v>
      </c>
      <c r="CL31" s="155">
        <f t="shared" si="85"/>
        <v>0</v>
      </c>
      <c r="CM31" s="155">
        <f t="shared" si="85"/>
        <v>11</v>
      </c>
      <c r="CN31" s="155">
        <f t="shared" si="85"/>
        <v>234626.83102800002</v>
      </c>
      <c r="CO31" s="155">
        <f t="shared" si="85"/>
        <v>12</v>
      </c>
      <c r="CP31" s="155">
        <f t="shared" si="85"/>
        <v>274132.92150000005</v>
      </c>
      <c r="CQ31" s="155">
        <f t="shared" si="85"/>
        <v>20</v>
      </c>
      <c r="CR31" s="155">
        <f t="shared" si="85"/>
        <v>636957.96317999996</v>
      </c>
      <c r="CS31" s="155">
        <f t="shared" si="85"/>
        <v>2</v>
      </c>
      <c r="CT31" s="155">
        <f t="shared" si="85"/>
        <v>26616.109967999997</v>
      </c>
      <c r="CU31" s="155">
        <f t="shared" si="85"/>
        <v>0</v>
      </c>
      <c r="CV31" s="155">
        <f t="shared" si="85"/>
        <v>0</v>
      </c>
      <c r="CW31" s="155">
        <f t="shared" si="85"/>
        <v>0</v>
      </c>
      <c r="CX31" s="155">
        <f t="shared" si="85"/>
        <v>0</v>
      </c>
      <c r="CY31" s="155">
        <f t="shared" si="85"/>
        <v>0</v>
      </c>
      <c r="CZ31" s="155">
        <f t="shared" si="85"/>
        <v>0</v>
      </c>
      <c r="DA31" s="155">
        <f t="shared" si="85"/>
        <v>0</v>
      </c>
      <c r="DB31" s="155">
        <f t="shared" si="85"/>
        <v>0</v>
      </c>
      <c r="DC31" s="155">
        <f t="shared" si="85"/>
        <v>0</v>
      </c>
      <c r="DD31" s="155">
        <f t="shared" si="85"/>
        <v>0</v>
      </c>
      <c r="DE31" s="155">
        <f t="shared" si="85"/>
        <v>342</v>
      </c>
      <c r="DF31" s="155">
        <f t="shared" si="85"/>
        <v>6924231.5714999996</v>
      </c>
    </row>
    <row r="32" spans="1:110" s="2" customFormat="1" ht="30" x14ac:dyDescent="0.25">
      <c r="A32" s="76"/>
      <c r="B32" s="70">
        <v>16</v>
      </c>
      <c r="C32" s="70" t="s">
        <v>154</v>
      </c>
      <c r="D32" s="71" t="s">
        <v>155</v>
      </c>
      <c r="E32" s="36">
        <v>15030</v>
      </c>
      <c r="F32" s="70">
        <v>0.35</v>
      </c>
      <c r="G32" s="56">
        <v>0.97440000000000004</v>
      </c>
      <c r="H32" s="77">
        <v>1</v>
      </c>
      <c r="I32" s="78"/>
      <c r="J32" s="78"/>
      <c r="K32" s="41">
        <v>1.4</v>
      </c>
      <c r="L32" s="41">
        <v>1.68</v>
      </c>
      <c r="M32" s="41">
        <v>2.23</v>
      </c>
      <c r="N32" s="42">
        <v>2.57</v>
      </c>
      <c r="O32" s="51"/>
      <c r="P32" s="44">
        <f>SUM(O32*$E32*$F32*$H32*$K32*$P$10)</f>
        <v>0</v>
      </c>
      <c r="Q32" s="51"/>
      <c r="R32" s="43"/>
      <c r="S32" s="51"/>
      <c r="T32" s="43"/>
      <c r="U32" s="51"/>
      <c r="V32" s="43"/>
      <c r="W32" s="51"/>
      <c r="X32" s="43"/>
      <c r="Y32" s="83"/>
      <c r="Z32" s="62">
        <f>(Y32*$E32*$F32*((1-$G32)+$G32*$K32*$H32))</f>
        <v>0</v>
      </c>
      <c r="AA32" s="36"/>
      <c r="AB32" s="43"/>
      <c r="AC32" s="51"/>
      <c r="AD32" s="43"/>
      <c r="AE32" s="43"/>
      <c r="AF32" s="62">
        <f>(AE32*$E32*$F32*((1-$G32)+$G32*$K32*$H32))</f>
        <v>0</v>
      </c>
      <c r="AG32" s="51"/>
      <c r="AH32" s="62">
        <f t="shared" ref="AH32:AH35" si="86">(AG32*$E32*$F32*((1-$G32)+$G32*$K32*$H32))</f>
        <v>0</v>
      </c>
      <c r="AI32" s="51"/>
      <c r="AJ32" s="44">
        <f t="shared" ref="AJ32:AJ35" si="87">AI32*$E32*$F32*$H32*$L32*AJ$10</f>
        <v>0</v>
      </c>
      <c r="AK32" s="80"/>
      <c r="AL32" s="62">
        <f>(AK32*$E32*$F32*((1-$G32)+$G32*$L32*$H32*AL$10))</f>
        <v>0</v>
      </c>
      <c r="AM32" s="36"/>
      <c r="AN32" s="43"/>
      <c r="AO32" s="51"/>
      <c r="AP32" s="43"/>
      <c r="AQ32" s="51"/>
      <c r="AR32" s="43"/>
      <c r="AS32" s="51"/>
      <c r="AT32" s="43"/>
      <c r="AU32" s="51"/>
      <c r="AV32" s="43"/>
      <c r="AW32" s="51"/>
      <c r="AX32" s="43"/>
      <c r="AY32" s="51"/>
      <c r="AZ32" s="43"/>
      <c r="BA32" s="51"/>
      <c r="BB32" s="43"/>
      <c r="BC32" s="43"/>
      <c r="BD32" s="62">
        <f>(BC32*$E32*$F32*((1-$G32)+$G32*$K32*$H32*BD$10))</f>
        <v>0</v>
      </c>
      <c r="BE32" s="51"/>
      <c r="BF32" s="62">
        <f>(BE32*$E32*$F32*((1-$G32)+$G32*$K32*$H32*BF$10))</f>
        <v>0</v>
      </c>
      <c r="BG32" s="51"/>
      <c r="BH32" s="62">
        <f>(BG32*$E32*$F32*((1-$G32)+$G32*$K32*$H32*BH$10))</f>
        <v>0</v>
      </c>
      <c r="BI32" s="51"/>
      <c r="BJ32" s="62">
        <f>(BI32*$E32*$F32*((1-$G32)+$G32*$K32*$H32*BJ$10))</f>
        <v>0</v>
      </c>
      <c r="BK32" s="43">
        <v>47</v>
      </c>
      <c r="BL32" s="62">
        <f>(BK32*$E32*$F32*((1-$G32)+$G32*$K32*$H32*BL$10))</f>
        <v>343609.12655999995</v>
      </c>
      <c r="BM32" s="51"/>
      <c r="BN32" s="62">
        <f t="shared" ref="BN32:BP35" si="88">(BM32*$E32*$F32*((1-$G32)+$G32*$L32*$H32*BN$10))</f>
        <v>0</v>
      </c>
      <c r="BO32" s="51"/>
      <c r="BP32" s="62">
        <f t="shared" si="88"/>
        <v>0</v>
      </c>
      <c r="BQ32" s="51"/>
      <c r="BR32" s="62">
        <f t="shared" ref="BR32:BR35" si="89">(BQ32*$E32*$F32*((1-$G32)+$G32*$L32*$H32*BR$10))</f>
        <v>0</v>
      </c>
      <c r="BS32" s="51"/>
      <c r="BT32" s="62">
        <f t="shared" ref="BT32:BT35" si="90">(BS32*$E32*$F32*((1-$G32)+$G32*$L32*$H32*BT$10))</f>
        <v>0</v>
      </c>
      <c r="BU32" s="75"/>
      <c r="BV32" s="62">
        <f t="shared" ref="BV32:BX35" si="91">(BU32*$E32*$F32*((1-$G32)+$G32*$L32*$H32*BV$10))</f>
        <v>0</v>
      </c>
      <c r="BW32" s="74"/>
      <c r="BX32" s="62">
        <f t="shared" si="91"/>
        <v>0</v>
      </c>
      <c r="BY32" s="53"/>
      <c r="BZ32" s="62">
        <f t="shared" ref="BZ32:BZ35" si="92">(BY32*$E32*$F32*((1-$G32)+$G32*$L32*$H32*BZ$10))</f>
        <v>0</v>
      </c>
      <c r="CA32" s="74"/>
      <c r="CB32" s="62">
        <f t="shared" ref="CB32:CB35" si="93">(CA32*$E32*$F32*((1-$G32)+$G32*$L32*$H32*CB$10))</f>
        <v>0</v>
      </c>
      <c r="CC32" s="80"/>
      <c r="CD32" s="62">
        <f t="shared" ref="CD32:CD35" si="94">(CC32*$E32*$F32*((1-$G32)+$G32*$L32*$H32*CD$10))</f>
        <v>0</v>
      </c>
      <c r="CE32" s="51"/>
      <c r="CF32" s="62">
        <f t="shared" ref="CF32:CF35" si="95">(CE32*$E32*$F32*((1-$G32)+$G32*$L32*$H32*CF$10))</f>
        <v>0</v>
      </c>
      <c r="CG32" s="43">
        <v>1</v>
      </c>
      <c r="CH32" s="62">
        <f t="shared" ref="CH32:CH35" si="96">(CG32*$E32*$F32*((1-$G32)+$G32*$L32*$H32*CH$10))</f>
        <v>8746.0652160000009</v>
      </c>
      <c r="CI32" s="80">
        <v>6</v>
      </c>
      <c r="CJ32" s="62">
        <f t="shared" ref="CJ32:CJ35" si="97">(CI32*$E32*$F32*((1-$G32)+$G32*$L32*$H32*CJ$10))</f>
        <v>52476.391295999994</v>
      </c>
      <c r="CK32" s="75"/>
      <c r="CL32" s="62">
        <f t="shared" ref="CL32:CL35" si="98">(CK32*$E32*$F32*((1-$G32)+$G32*$L32*$H32*CL$10))</f>
        <v>0</v>
      </c>
      <c r="CM32" s="43">
        <v>2</v>
      </c>
      <c r="CN32" s="62">
        <f t="shared" ref="CN32:CN35" si="99">(CM32*$E32*$F32*((1-$G32)+$G32*$L32*$H32*CN$10))</f>
        <v>17492.130432000002</v>
      </c>
      <c r="CO32" s="43">
        <v>1</v>
      </c>
      <c r="CP32" s="62">
        <f t="shared" ref="CP32:CP35" si="100">(CO32*$E32*$F32*((1-$G32)+$G32*$L32*$H32*CP$10))</f>
        <v>8746.0652160000009</v>
      </c>
      <c r="CQ32" s="80"/>
      <c r="CR32" s="62">
        <f>(CQ32*$E32*$F32*((1-$G32)+$G32*$M32*$H32*CR$10))</f>
        <v>0</v>
      </c>
      <c r="CS32" s="80">
        <v>2</v>
      </c>
      <c r="CT32" s="62">
        <f>(CS32*$E32*$F32*((1-$G32)+$G32*$N32*$H32))</f>
        <v>26616.109967999997</v>
      </c>
      <c r="CU32" s="43"/>
      <c r="CV32" s="62">
        <f t="shared" ref="CV32:CV35" si="101">(CU32*$E32*$F32*((1-$G32)+$G32*$K32*$H32))</f>
        <v>0</v>
      </c>
      <c r="CW32" s="43"/>
      <c r="CX32" s="43"/>
      <c r="CY32" s="43"/>
      <c r="CZ32" s="43"/>
      <c r="DA32" s="43"/>
      <c r="DB32" s="43"/>
      <c r="DC32" s="43"/>
      <c r="DD32" s="43"/>
      <c r="DE32" s="50">
        <f t="shared" ref="DE32:DF35" si="102">SUM(Q32+O32+S32+U32+AC32+Y32+W32+AE32+AI32+AG32+AK32+AQ32+BM32+BS32+AO32+BA32+BC32+CE32+CG32+CC32+CI32+CK32+BW32+BY32+AS32+AU32+AW32+BO32+BQ32+BU32+BE32+BG32+BI32+BK32+CA32+CM32+CO32+CQ32+CS32+CU32+CW32+DC32+DA32)</f>
        <v>59</v>
      </c>
      <c r="DF32" s="50">
        <f t="shared" si="102"/>
        <v>457685.88868799992</v>
      </c>
    </row>
    <row r="33" spans="1:110" s="2" customFormat="1" ht="45" x14ac:dyDescent="0.25">
      <c r="A33" s="76"/>
      <c r="B33" s="70">
        <v>17</v>
      </c>
      <c r="C33" s="70" t="s">
        <v>156</v>
      </c>
      <c r="D33" s="71" t="s">
        <v>157</v>
      </c>
      <c r="E33" s="36">
        <v>15030</v>
      </c>
      <c r="F33" s="70">
        <v>0.97</v>
      </c>
      <c r="G33" s="56">
        <v>0.96299999999999997</v>
      </c>
      <c r="H33" s="77">
        <v>1</v>
      </c>
      <c r="I33" s="78"/>
      <c r="J33" s="78"/>
      <c r="K33" s="41">
        <v>1.4</v>
      </c>
      <c r="L33" s="41">
        <v>1.68</v>
      </c>
      <c r="M33" s="41">
        <v>2.23</v>
      </c>
      <c r="N33" s="42">
        <v>2.57</v>
      </c>
      <c r="O33" s="51"/>
      <c r="P33" s="44">
        <f>SUM(O33*$E33*$F33*$H33*$K33*$P$10)</f>
        <v>0</v>
      </c>
      <c r="Q33" s="51"/>
      <c r="R33" s="43"/>
      <c r="S33" s="51"/>
      <c r="T33" s="43"/>
      <c r="U33" s="51"/>
      <c r="V33" s="43"/>
      <c r="W33" s="51"/>
      <c r="X33" s="43"/>
      <c r="Y33" s="83">
        <v>24</v>
      </c>
      <c r="Z33" s="62">
        <f>(Y33*$E33*$F33*((1-$G33)+$G33*$K33*$H33))</f>
        <v>484679.26367999986</v>
      </c>
      <c r="AA33" s="36"/>
      <c r="AB33" s="43"/>
      <c r="AC33" s="51"/>
      <c r="AD33" s="43"/>
      <c r="AE33" s="43"/>
      <c r="AF33" s="62">
        <f>(AE33*$E33*$F33*((1-$G33)+$G33*$K33*$H33))</f>
        <v>0</v>
      </c>
      <c r="AG33" s="51"/>
      <c r="AH33" s="62">
        <f t="shared" si="86"/>
        <v>0</v>
      </c>
      <c r="AI33" s="51"/>
      <c r="AJ33" s="44">
        <f t="shared" si="87"/>
        <v>0</v>
      </c>
      <c r="AK33" s="80">
        <v>5</v>
      </c>
      <c r="AL33" s="62">
        <f>(AK33*$E33*$F33*((1-$G33)+$G33*$L33*$H33*AL$10))</f>
        <v>120630.38922000001</v>
      </c>
      <c r="AM33" s="36"/>
      <c r="AN33" s="43"/>
      <c r="AO33" s="51"/>
      <c r="AP33" s="43"/>
      <c r="AQ33" s="51"/>
      <c r="AR33" s="43"/>
      <c r="AS33" s="51"/>
      <c r="AT33" s="43"/>
      <c r="AU33" s="51"/>
      <c r="AV33" s="43"/>
      <c r="AW33" s="51"/>
      <c r="AX33" s="43"/>
      <c r="AY33" s="51"/>
      <c r="AZ33" s="43"/>
      <c r="BA33" s="51"/>
      <c r="BB33" s="43"/>
      <c r="BC33" s="43"/>
      <c r="BD33" s="62">
        <f t="shared" ref="BD33:BD35" si="103">(BC33*$E33*$F33*((1-$G33)+$G33*$K33*$H33*BD$10))</f>
        <v>0</v>
      </c>
      <c r="BE33" s="51"/>
      <c r="BF33" s="62">
        <f t="shared" ref="BF33:BF35" si="104">(BE33*$E33*$F33*((1-$G33)+$G33*$K33*$H33*BF$10))</f>
        <v>0</v>
      </c>
      <c r="BG33" s="51"/>
      <c r="BH33" s="62">
        <f t="shared" ref="BH33:BH35" si="105">(BG33*$E33*$F33*((1-$G33)+$G33*$K33*$H33*BH$10))</f>
        <v>0</v>
      </c>
      <c r="BI33" s="43"/>
      <c r="BJ33" s="62">
        <f t="shared" ref="BJ33:BL35" si="106">(BI33*$E33*$F33*((1-$G33)+$G33*$K33*$H33*BJ$10))</f>
        <v>0</v>
      </c>
      <c r="BK33" s="43">
        <v>0</v>
      </c>
      <c r="BL33" s="62">
        <f t="shared" si="106"/>
        <v>0</v>
      </c>
      <c r="BM33" s="51"/>
      <c r="BN33" s="62">
        <f t="shared" si="88"/>
        <v>0</v>
      </c>
      <c r="BO33" s="51"/>
      <c r="BP33" s="62">
        <f t="shared" si="88"/>
        <v>0</v>
      </c>
      <c r="BQ33" s="51"/>
      <c r="BR33" s="62">
        <f t="shared" si="89"/>
        <v>0</v>
      </c>
      <c r="BS33" s="51"/>
      <c r="BT33" s="62">
        <f t="shared" si="90"/>
        <v>0</v>
      </c>
      <c r="BU33" s="75"/>
      <c r="BV33" s="62">
        <f t="shared" si="91"/>
        <v>0</v>
      </c>
      <c r="BW33" s="74">
        <v>52</v>
      </c>
      <c r="BX33" s="62">
        <f t="shared" si="91"/>
        <v>1254556.047888</v>
      </c>
      <c r="BY33" s="53"/>
      <c r="BZ33" s="62">
        <f t="shared" si="92"/>
        <v>0</v>
      </c>
      <c r="CA33" s="74"/>
      <c r="CB33" s="62">
        <f t="shared" si="93"/>
        <v>0</v>
      </c>
      <c r="CC33" s="80"/>
      <c r="CD33" s="62">
        <f t="shared" si="94"/>
        <v>0</v>
      </c>
      <c r="CE33" s="51"/>
      <c r="CF33" s="62">
        <f t="shared" si="95"/>
        <v>0</v>
      </c>
      <c r="CG33" s="43">
        <v>8</v>
      </c>
      <c r="CH33" s="62">
        <f t="shared" si="96"/>
        <v>193008.62275200002</v>
      </c>
      <c r="CI33" s="80">
        <v>6</v>
      </c>
      <c r="CJ33" s="62">
        <f t="shared" si="97"/>
        <v>144756.467064</v>
      </c>
      <c r="CK33" s="75"/>
      <c r="CL33" s="62">
        <f t="shared" si="98"/>
        <v>0</v>
      </c>
      <c r="CM33" s="43">
        <v>9</v>
      </c>
      <c r="CN33" s="62">
        <f t="shared" si="99"/>
        <v>217134.70059600001</v>
      </c>
      <c r="CO33" s="43">
        <v>11</v>
      </c>
      <c r="CP33" s="62">
        <f t="shared" si="100"/>
        <v>265386.85628400004</v>
      </c>
      <c r="CQ33" s="80">
        <v>20</v>
      </c>
      <c r="CR33" s="62">
        <f>(CQ33*$E33*$F33*((1-$G33)+$G33*$M33*$H33*CR$10))</f>
        <v>636957.96317999996</v>
      </c>
      <c r="CS33" s="80"/>
      <c r="CT33" s="62">
        <f>(CS33*$E33*$F33*((1-$G33)+$G33*$N33*$H33))</f>
        <v>0</v>
      </c>
      <c r="CU33" s="43"/>
      <c r="CV33" s="62">
        <f t="shared" si="101"/>
        <v>0</v>
      </c>
      <c r="CW33" s="43"/>
      <c r="CX33" s="43"/>
      <c r="CY33" s="43"/>
      <c r="CZ33" s="43"/>
      <c r="DA33" s="43"/>
      <c r="DB33" s="43"/>
      <c r="DC33" s="43"/>
      <c r="DD33" s="43"/>
      <c r="DE33" s="50">
        <f t="shared" si="102"/>
        <v>135</v>
      </c>
      <c r="DF33" s="50">
        <f t="shared" si="102"/>
        <v>3317110.310664</v>
      </c>
    </row>
    <row r="34" spans="1:110" s="2" customFormat="1" ht="30" x14ac:dyDescent="0.25">
      <c r="A34" s="76"/>
      <c r="B34" s="70">
        <v>18</v>
      </c>
      <c r="C34" s="70" t="s">
        <v>158</v>
      </c>
      <c r="D34" s="71" t="s">
        <v>159</v>
      </c>
      <c r="E34" s="36">
        <v>15030</v>
      </c>
      <c r="F34" s="70">
        <v>0.97</v>
      </c>
      <c r="G34" s="56">
        <v>0.98270000000000002</v>
      </c>
      <c r="H34" s="77">
        <v>1</v>
      </c>
      <c r="I34" s="78"/>
      <c r="J34" s="78"/>
      <c r="K34" s="41">
        <v>1.4</v>
      </c>
      <c r="L34" s="41">
        <v>1.68</v>
      </c>
      <c r="M34" s="41">
        <v>2.23</v>
      </c>
      <c r="N34" s="42">
        <v>2.57</v>
      </c>
      <c r="O34" s="51"/>
      <c r="P34" s="44">
        <f t="shared" ref="P34:P35" si="107">SUM(O34*$E34*$F34*$H34*$K34*$P$10)</f>
        <v>0</v>
      </c>
      <c r="Q34" s="51"/>
      <c r="R34" s="43"/>
      <c r="S34" s="51"/>
      <c r="T34" s="43"/>
      <c r="U34" s="51"/>
      <c r="V34" s="43"/>
      <c r="W34" s="51"/>
      <c r="X34" s="43"/>
      <c r="Y34" s="83">
        <v>141</v>
      </c>
      <c r="Z34" s="62">
        <f>(Y34*$E34*$F34*((1-$G34)+$G34*$K34*$H34))</f>
        <v>2863689.2205479997</v>
      </c>
      <c r="AA34" s="36"/>
      <c r="AB34" s="43"/>
      <c r="AC34" s="51"/>
      <c r="AD34" s="43"/>
      <c r="AE34" s="43"/>
      <c r="AF34" s="62">
        <f t="shared" ref="AF34:AF35" si="108">(AE34*$E34*$F34*((1-$G34)+$G34*$K34*$H34))</f>
        <v>0</v>
      </c>
      <c r="AG34" s="51"/>
      <c r="AH34" s="62">
        <f t="shared" si="86"/>
        <v>0</v>
      </c>
      <c r="AI34" s="51"/>
      <c r="AJ34" s="44">
        <f t="shared" si="87"/>
        <v>0</v>
      </c>
      <c r="AK34" s="80"/>
      <c r="AL34" s="62">
        <f t="shared" ref="AL34:AL35" si="109">(AK34*$E34*$F34*((1-$G34)+$G34*$L34*$H34*AL$10))</f>
        <v>0</v>
      </c>
      <c r="AM34" s="36"/>
      <c r="AN34" s="43"/>
      <c r="AO34" s="51"/>
      <c r="AP34" s="43"/>
      <c r="AQ34" s="51"/>
      <c r="AR34" s="43"/>
      <c r="AS34" s="51"/>
      <c r="AT34" s="43"/>
      <c r="AU34" s="51"/>
      <c r="AV34" s="43"/>
      <c r="AW34" s="51"/>
      <c r="AX34" s="43"/>
      <c r="AY34" s="51"/>
      <c r="AZ34" s="43"/>
      <c r="BA34" s="51"/>
      <c r="BB34" s="43"/>
      <c r="BC34" s="43"/>
      <c r="BD34" s="62">
        <f t="shared" si="103"/>
        <v>0</v>
      </c>
      <c r="BE34" s="51"/>
      <c r="BF34" s="62">
        <f t="shared" si="104"/>
        <v>0</v>
      </c>
      <c r="BG34" s="51"/>
      <c r="BH34" s="62">
        <f t="shared" si="105"/>
        <v>0</v>
      </c>
      <c r="BI34" s="51"/>
      <c r="BJ34" s="62">
        <f t="shared" si="106"/>
        <v>0</v>
      </c>
      <c r="BK34" s="43"/>
      <c r="BL34" s="62">
        <f t="shared" si="106"/>
        <v>0</v>
      </c>
      <c r="BM34" s="51"/>
      <c r="BN34" s="62">
        <f t="shared" si="88"/>
        <v>0</v>
      </c>
      <c r="BO34" s="51"/>
      <c r="BP34" s="62">
        <f t="shared" si="88"/>
        <v>0</v>
      </c>
      <c r="BQ34" s="51"/>
      <c r="BR34" s="62">
        <f t="shared" si="89"/>
        <v>0</v>
      </c>
      <c r="BS34" s="51"/>
      <c r="BT34" s="62">
        <f t="shared" si="90"/>
        <v>0</v>
      </c>
      <c r="BU34" s="75"/>
      <c r="BV34" s="62">
        <f t="shared" si="91"/>
        <v>0</v>
      </c>
      <c r="BW34" s="74"/>
      <c r="BX34" s="62">
        <f t="shared" si="91"/>
        <v>0</v>
      </c>
      <c r="BY34" s="53"/>
      <c r="BZ34" s="62">
        <f t="shared" si="92"/>
        <v>0</v>
      </c>
      <c r="CA34" s="74"/>
      <c r="CB34" s="62">
        <f t="shared" si="93"/>
        <v>0</v>
      </c>
      <c r="CC34" s="80"/>
      <c r="CD34" s="62">
        <f t="shared" si="94"/>
        <v>0</v>
      </c>
      <c r="CE34" s="51"/>
      <c r="CF34" s="62">
        <f t="shared" si="95"/>
        <v>0</v>
      </c>
      <c r="CG34" s="43"/>
      <c r="CH34" s="62">
        <f t="shared" si="96"/>
        <v>0</v>
      </c>
      <c r="CI34" s="80"/>
      <c r="CJ34" s="62">
        <f t="shared" si="97"/>
        <v>0</v>
      </c>
      <c r="CK34" s="75"/>
      <c r="CL34" s="62">
        <f t="shared" si="98"/>
        <v>0</v>
      </c>
      <c r="CM34" s="43"/>
      <c r="CN34" s="62">
        <f t="shared" si="99"/>
        <v>0</v>
      </c>
      <c r="CO34" s="43"/>
      <c r="CP34" s="62">
        <f t="shared" si="100"/>
        <v>0</v>
      </c>
      <c r="CQ34" s="80"/>
      <c r="CR34" s="62">
        <f t="shared" ref="CR34:CR35" si="110">(CQ34*$E34*$F34*((1-$G34)+$G34*$M34*$H34*CR$10))</f>
        <v>0</v>
      </c>
      <c r="CS34" s="80"/>
      <c r="CT34" s="62">
        <f t="shared" ref="CT34:CT35" si="111">(CS34*$E34*$F34*((1-$G34)+$G34*$N34*$H34))</f>
        <v>0</v>
      </c>
      <c r="CU34" s="43"/>
      <c r="CV34" s="62">
        <f t="shared" si="101"/>
        <v>0</v>
      </c>
      <c r="CW34" s="43"/>
      <c r="CX34" s="43"/>
      <c r="CY34" s="43"/>
      <c r="CZ34" s="43"/>
      <c r="DA34" s="43"/>
      <c r="DB34" s="43"/>
      <c r="DC34" s="43"/>
      <c r="DD34" s="43"/>
      <c r="DE34" s="50">
        <f t="shared" si="102"/>
        <v>141</v>
      </c>
      <c r="DF34" s="50">
        <f t="shared" si="102"/>
        <v>2863689.2205479997</v>
      </c>
    </row>
    <row r="35" spans="1:110" s="2" customFormat="1" ht="30" x14ac:dyDescent="0.25">
      <c r="A35" s="76"/>
      <c r="B35" s="70">
        <v>19</v>
      </c>
      <c r="C35" s="70" t="s">
        <v>160</v>
      </c>
      <c r="D35" s="71" t="s">
        <v>161</v>
      </c>
      <c r="E35" s="36">
        <v>15030</v>
      </c>
      <c r="F35" s="70">
        <v>1.95</v>
      </c>
      <c r="G35" s="56">
        <v>0.98199999999999998</v>
      </c>
      <c r="H35" s="77">
        <v>1</v>
      </c>
      <c r="I35" s="78"/>
      <c r="J35" s="78"/>
      <c r="K35" s="41">
        <v>1.4</v>
      </c>
      <c r="L35" s="41">
        <v>1.68</v>
      </c>
      <c r="M35" s="41">
        <v>2.23</v>
      </c>
      <c r="N35" s="42">
        <v>2.57</v>
      </c>
      <c r="O35" s="51"/>
      <c r="P35" s="44">
        <f t="shared" si="107"/>
        <v>0</v>
      </c>
      <c r="Q35" s="51"/>
      <c r="R35" s="43"/>
      <c r="S35" s="51"/>
      <c r="T35" s="43"/>
      <c r="U35" s="51"/>
      <c r="V35" s="43"/>
      <c r="W35" s="51"/>
      <c r="X35" s="43"/>
      <c r="Y35" s="83">
        <v>7</v>
      </c>
      <c r="Z35" s="62">
        <f>(Y35*$E35*$F35*((1-$G35)+$G35*$K35*$H35))</f>
        <v>285746.15159999998</v>
      </c>
      <c r="AA35" s="36"/>
      <c r="AB35" s="43"/>
      <c r="AC35" s="51"/>
      <c r="AD35" s="43"/>
      <c r="AE35" s="43"/>
      <c r="AF35" s="62">
        <f t="shared" si="108"/>
        <v>0</v>
      </c>
      <c r="AG35" s="51"/>
      <c r="AH35" s="62">
        <f t="shared" si="86"/>
        <v>0</v>
      </c>
      <c r="AI35" s="51"/>
      <c r="AJ35" s="44">
        <f t="shared" si="87"/>
        <v>0</v>
      </c>
      <c r="AK35" s="80"/>
      <c r="AL35" s="62">
        <f t="shared" si="109"/>
        <v>0</v>
      </c>
      <c r="AM35" s="36"/>
      <c r="AN35" s="43"/>
      <c r="AO35" s="51"/>
      <c r="AP35" s="43"/>
      <c r="AQ35" s="51"/>
      <c r="AR35" s="43"/>
      <c r="AS35" s="51"/>
      <c r="AT35" s="43"/>
      <c r="AU35" s="51"/>
      <c r="AV35" s="43"/>
      <c r="AW35" s="51"/>
      <c r="AX35" s="43"/>
      <c r="AY35" s="51"/>
      <c r="AZ35" s="43"/>
      <c r="BA35" s="51"/>
      <c r="BB35" s="43"/>
      <c r="BC35" s="43"/>
      <c r="BD35" s="62">
        <f t="shared" si="103"/>
        <v>0</v>
      </c>
      <c r="BE35" s="51"/>
      <c r="BF35" s="62">
        <f t="shared" si="104"/>
        <v>0</v>
      </c>
      <c r="BG35" s="51"/>
      <c r="BH35" s="62">
        <f t="shared" si="105"/>
        <v>0</v>
      </c>
      <c r="BI35" s="51"/>
      <c r="BJ35" s="62">
        <f t="shared" si="106"/>
        <v>0</v>
      </c>
      <c r="BK35" s="43"/>
      <c r="BL35" s="62">
        <f t="shared" si="106"/>
        <v>0</v>
      </c>
      <c r="BM35" s="51"/>
      <c r="BN35" s="62">
        <f t="shared" si="88"/>
        <v>0</v>
      </c>
      <c r="BO35" s="51"/>
      <c r="BP35" s="62">
        <f t="shared" si="88"/>
        <v>0</v>
      </c>
      <c r="BQ35" s="51"/>
      <c r="BR35" s="62">
        <f t="shared" si="89"/>
        <v>0</v>
      </c>
      <c r="BS35" s="51"/>
      <c r="BT35" s="62">
        <f t="shared" si="90"/>
        <v>0</v>
      </c>
      <c r="BU35" s="75"/>
      <c r="BV35" s="62">
        <f t="shared" si="91"/>
        <v>0</v>
      </c>
      <c r="BW35" s="74"/>
      <c r="BX35" s="62">
        <f t="shared" si="91"/>
        <v>0</v>
      </c>
      <c r="BY35" s="53"/>
      <c r="BZ35" s="62">
        <f t="shared" si="92"/>
        <v>0</v>
      </c>
      <c r="CA35" s="74"/>
      <c r="CB35" s="62">
        <f t="shared" si="93"/>
        <v>0</v>
      </c>
      <c r="CC35" s="80"/>
      <c r="CD35" s="62">
        <f t="shared" si="94"/>
        <v>0</v>
      </c>
      <c r="CE35" s="51"/>
      <c r="CF35" s="62">
        <f t="shared" si="95"/>
        <v>0</v>
      </c>
      <c r="CG35" s="43"/>
      <c r="CH35" s="62">
        <f t="shared" si="96"/>
        <v>0</v>
      </c>
      <c r="CI35" s="80"/>
      <c r="CJ35" s="62">
        <f t="shared" si="97"/>
        <v>0</v>
      </c>
      <c r="CK35" s="75"/>
      <c r="CL35" s="62">
        <f t="shared" si="98"/>
        <v>0</v>
      </c>
      <c r="CM35" s="43"/>
      <c r="CN35" s="62">
        <f t="shared" si="99"/>
        <v>0</v>
      </c>
      <c r="CO35" s="43"/>
      <c r="CP35" s="62">
        <f t="shared" si="100"/>
        <v>0</v>
      </c>
      <c r="CQ35" s="80"/>
      <c r="CR35" s="62">
        <f t="shared" si="110"/>
        <v>0</v>
      </c>
      <c r="CS35" s="80"/>
      <c r="CT35" s="62">
        <f t="shared" si="111"/>
        <v>0</v>
      </c>
      <c r="CU35" s="43"/>
      <c r="CV35" s="62">
        <f t="shared" si="101"/>
        <v>0</v>
      </c>
      <c r="CW35" s="43"/>
      <c r="CX35" s="43"/>
      <c r="CY35" s="43"/>
      <c r="CZ35" s="43"/>
      <c r="DA35" s="43"/>
      <c r="DB35" s="43"/>
      <c r="DC35" s="43"/>
      <c r="DD35" s="43"/>
      <c r="DE35" s="50">
        <f t="shared" si="102"/>
        <v>7</v>
      </c>
      <c r="DF35" s="50">
        <f t="shared" si="102"/>
        <v>285746.15159999998</v>
      </c>
    </row>
    <row r="36" spans="1:110" s="82" customFormat="1" ht="15" x14ac:dyDescent="0.25">
      <c r="A36" s="182">
        <v>7</v>
      </c>
      <c r="B36" s="182"/>
      <c r="C36" s="164" t="s">
        <v>162</v>
      </c>
      <c r="D36" s="169" t="s">
        <v>163</v>
      </c>
      <c r="E36" s="175">
        <v>15030</v>
      </c>
      <c r="F36" s="180"/>
      <c r="G36" s="177"/>
      <c r="H36" s="167"/>
      <c r="I36" s="146"/>
      <c r="J36" s="146"/>
      <c r="K36" s="156"/>
      <c r="L36" s="156"/>
      <c r="M36" s="156"/>
      <c r="N36" s="42">
        <v>2.57</v>
      </c>
      <c r="O36" s="181">
        <f t="shared" ref="O36:BZ36" si="112">O37</f>
        <v>0</v>
      </c>
      <c r="P36" s="181">
        <f t="shared" si="112"/>
        <v>0</v>
      </c>
      <c r="Q36" s="181">
        <f t="shared" si="112"/>
        <v>0</v>
      </c>
      <c r="R36" s="181">
        <f t="shared" si="112"/>
        <v>0</v>
      </c>
      <c r="S36" s="181">
        <f t="shared" si="112"/>
        <v>0</v>
      </c>
      <c r="T36" s="181">
        <f t="shared" si="112"/>
        <v>0</v>
      </c>
      <c r="U36" s="155">
        <f t="shared" si="112"/>
        <v>0</v>
      </c>
      <c r="V36" s="155">
        <f t="shared" si="112"/>
        <v>0</v>
      </c>
      <c r="W36" s="155">
        <f t="shared" si="112"/>
        <v>0</v>
      </c>
      <c r="X36" s="155">
        <f t="shared" si="112"/>
        <v>0</v>
      </c>
      <c r="Y36" s="155">
        <f t="shared" si="112"/>
        <v>0</v>
      </c>
      <c r="Z36" s="155">
        <f t="shared" si="112"/>
        <v>0</v>
      </c>
      <c r="AA36" s="155">
        <f t="shared" si="112"/>
        <v>0</v>
      </c>
      <c r="AB36" s="155">
        <f t="shared" si="112"/>
        <v>0</v>
      </c>
      <c r="AC36" s="155">
        <f t="shared" si="112"/>
        <v>0</v>
      </c>
      <c r="AD36" s="155">
        <f t="shared" si="112"/>
        <v>0</v>
      </c>
      <c r="AE36" s="155">
        <f t="shared" si="112"/>
        <v>0</v>
      </c>
      <c r="AF36" s="155">
        <f t="shared" si="112"/>
        <v>0</v>
      </c>
      <c r="AG36" s="155">
        <f t="shared" si="112"/>
        <v>0</v>
      </c>
      <c r="AH36" s="155">
        <f t="shared" si="112"/>
        <v>0</v>
      </c>
      <c r="AI36" s="155">
        <f t="shared" si="112"/>
        <v>0</v>
      </c>
      <c r="AJ36" s="155">
        <f t="shared" si="112"/>
        <v>0</v>
      </c>
      <c r="AK36" s="155">
        <f t="shared" si="112"/>
        <v>0</v>
      </c>
      <c r="AL36" s="155">
        <f t="shared" si="112"/>
        <v>0</v>
      </c>
      <c r="AM36" s="155">
        <f t="shared" si="112"/>
        <v>0</v>
      </c>
      <c r="AN36" s="155">
        <f t="shared" si="112"/>
        <v>0</v>
      </c>
      <c r="AO36" s="155">
        <f t="shared" si="112"/>
        <v>0</v>
      </c>
      <c r="AP36" s="155">
        <f t="shared" si="112"/>
        <v>0</v>
      </c>
      <c r="AQ36" s="155">
        <f t="shared" si="112"/>
        <v>0</v>
      </c>
      <c r="AR36" s="155">
        <f t="shared" si="112"/>
        <v>0</v>
      </c>
      <c r="AS36" s="155">
        <f t="shared" si="112"/>
        <v>0</v>
      </c>
      <c r="AT36" s="155">
        <f t="shared" si="112"/>
        <v>0</v>
      </c>
      <c r="AU36" s="155">
        <f t="shared" si="112"/>
        <v>0</v>
      </c>
      <c r="AV36" s="155">
        <f t="shared" si="112"/>
        <v>0</v>
      </c>
      <c r="AW36" s="155">
        <f t="shared" si="112"/>
        <v>0</v>
      </c>
      <c r="AX36" s="155">
        <f t="shared" si="112"/>
        <v>0</v>
      </c>
      <c r="AY36" s="155">
        <f t="shared" si="112"/>
        <v>0</v>
      </c>
      <c r="AZ36" s="155">
        <f t="shared" si="112"/>
        <v>0</v>
      </c>
      <c r="BA36" s="155">
        <f t="shared" si="112"/>
        <v>0</v>
      </c>
      <c r="BB36" s="155">
        <f t="shared" si="112"/>
        <v>0</v>
      </c>
      <c r="BC36" s="155">
        <f t="shared" si="112"/>
        <v>0</v>
      </c>
      <c r="BD36" s="155">
        <f t="shared" si="112"/>
        <v>0</v>
      </c>
      <c r="BE36" s="155">
        <f t="shared" si="112"/>
        <v>0</v>
      </c>
      <c r="BF36" s="155">
        <f t="shared" si="112"/>
        <v>0</v>
      </c>
      <c r="BG36" s="155">
        <f t="shared" si="112"/>
        <v>0</v>
      </c>
      <c r="BH36" s="155">
        <f t="shared" si="112"/>
        <v>0</v>
      </c>
      <c r="BI36" s="155">
        <f t="shared" si="112"/>
        <v>0</v>
      </c>
      <c r="BJ36" s="155">
        <f t="shared" si="112"/>
        <v>0</v>
      </c>
      <c r="BK36" s="155">
        <f t="shared" si="112"/>
        <v>0</v>
      </c>
      <c r="BL36" s="155">
        <f t="shared" si="112"/>
        <v>0</v>
      </c>
      <c r="BM36" s="155">
        <f t="shared" si="112"/>
        <v>0</v>
      </c>
      <c r="BN36" s="155">
        <f t="shared" si="112"/>
        <v>0</v>
      </c>
      <c r="BO36" s="155">
        <f t="shared" si="112"/>
        <v>0</v>
      </c>
      <c r="BP36" s="155">
        <f t="shared" si="112"/>
        <v>0</v>
      </c>
      <c r="BQ36" s="155">
        <f t="shared" si="112"/>
        <v>0</v>
      </c>
      <c r="BR36" s="155">
        <f t="shared" si="112"/>
        <v>0</v>
      </c>
      <c r="BS36" s="155">
        <f t="shared" si="112"/>
        <v>0</v>
      </c>
      <c r="BT36" s="155">
        <f t="shared" si="112"/>
        <v>0</v>
      </c>
      <c r="BU36" s="155">
        <f t="shared" si="112"/>
        <v>0</v>
      </c>
      <c r="BV36" s="155">
        <f t="shared" si="112"/>
        <v>0</v>
      </c>
      <c r="BW36" s="155">
        <f t="shared" si="112"/>
        <v>0</v>
      </c>
      <c r="BX36" s="155">
        <f t="shared" si="112"/>
        <v>0</v>
      </c>
      <c r="BY36" s="155">
        <f t="shared" si="112"/>
        <v>0</v>
      </c>
      <c r="BZ36" s="155">
        <f t="shared" si="112"/>
        <v>0</v>
      </c>
      <c r="CA36" s="155">
        <f t="shared" ref="CA36:DF36" si="113">CA37</f>
        <v>0</v>
      </c>
      <c r="CB36" s="155">
        <f t="shared" si="113"/>
        <v>0</v>
      </c>
      <c r="CC36" s="155">
        <f t="shared" si="113"/>
        <v>0</v>
      </c>
      <c r="CD36" s="155">
        <f t="shared" si="113"/>
        <v>0</v>
      </c>
      <c r="CE36" s="155">
        <f t="shared" si="113"/>
        <v>0</v>
      </c>
      <c r="CF36" s="155">
        <f t="shared" si="113"/>
        <v>0</v>
      </c>
      <c r="CG36" s="155">
        <f t="shared" si="113"/>
        <v>4</v>
      </c>
      <c r="CH36" s="155">
        <f t="shared" si="113"/>
        <v>98981.567999999999</v>
      </c>
      <c r="CI36" s="155">
        <f t="shared" si="113"/>
        <v>0</v>
      </c>
      <c r="CJ36" s="155">
        <f t="shared" si="113"/>
        <v>0</v>
      </c>
      <c r="CK36" s="155">
        <f t="shared" si="113"/>
        <v>0</v>
      </c>
      <c r="CL36" s="155">
        <f t="shared" si="113"/>
        <v>0</v>
      </c>
      <c r="CM36" s="155">
        <f t="shared" si="113"/>
        <v>0</v>
      </c>
      <c r="CN36" s="155">
        <f t="shared" si="113"/>
        <v>0</v>
      </c>
      <c r="CO36" s="155">
        <f t="shared" si="113"/>
        <v>0</v>
      </c>
      <c r="CP36" s="155">
        <f t="shared" si="113"/>
        <v>0</v>
      </c>
      <c r="CQ36" s="155">
        <f t="shared" si="113"/>
        <v>0</v>
      </c>
      <c r="CR36" s="155">
        <f t="shared" si="113"/>
        <v>0</v>
      </c>
      <c r="CS36" s="155">
        <f t="shared" si="113"/>
        <v>0</v>
      </c>
      <c r="CT36" s="155">
        <f t="shared" si="113"/>
        <v>0</v>
      </c>
      <c r="CU36" s="155">
        <f t="shared" si="113"/>
        <v>0</v>
      </c>
      <c r="CV36" s="155">
        <f t="shared" si="113"/>
        <v>0</v>
      </c>
      <c r="CW36" s="155">
        <f t="shared" si="113"/>
        <v>0</v>
      </c>
      <c r="CX36" s="155">
        <f t="shared" si="113"/>
        <v>0</v>
      </c>
      <c r="CY36" s="155">
        <f t="shared" si="113"/>
        <v>0</v>
      </c>
      <c r="CZ36" s="155">
        <f t="shared" si="113"/>
        <v>0</v>
      </c>
      <c r="DA36" s="155">
        <f t="shared" si="113"/>
        <v>0</v>
      </c>
      <c r="DB36" s="155">
        <f t="shared" si="113"/>
        <v>0</v>
      </c>
      <c r="DC36" s="155">
        <f t="shared" si="113"/>
        <v>0</v>
      </c>
      <c r="DD36" s="155">
        <f t="shared" si="113"/>
        <v>0</v>
      </c>
      <c r="DE36" s="155">
        <f t="shared" si="113"/>
        <v>4</v>
      </c>
      <c r="DF36" s="155">
        <f t="shared" si="113"/>
        <v>98981.567999999999</v>
      </c>
    </row>
    <row r="37" spans="1:110" s="2" customFormat="1" x14ac:dyDescent="0.25">
      <c r="A37" s="76"/>
      <c r="B37" s="76">
        <v>20</v>
      </c>
      <c r="C37" s="71" t="s">
        <v>164</v>
      </c>
      <c r="D37" s="72" t="s">
        <v>165</v>
      </c>
      <c r="E37" s="36">
        <v>15030</v>
      </c>
      <c r="F37" s="37">
        <v>0.98</v>
      </c>
      <c r="G37" s="38"/>
      <c r="H37" s="77">
        <v>1</v>
      </c>
      <c r="I37" s="78"/>
      <c r="J37" s="78"/>
      <c r="K37" s="41">
        <v>1.4</v>
      </c>
      <c r="L37" s="41">
        <v>1.68</v>
      </c>
      <c r="M37" s="41">
        <v>2.23</v>
      </c>
      <c r="N37" s="42">
        <v>2.57</v>
      </c>
      <c r="O37" s="51"/>
      <c r="P37" s="44">
        <f>SUM(O37*$E37*$F37*$H37*$K37*$P$10)</f>
        <v>0</v>
      </c>
      <c r="Q37" s="51"/>
      <c r="R37" s="44">
        <f t="shared" ref="R37" si="114">SUM(Q37*$E37*$F37*$H37*$K37*R$10)</f>
        <v>0</v>
      </c>
      <c r="S37" s="51"/>
      <c r="T37" s="44">
        <f t="shared" ref="T37" si="115">SUM(S37*$E37*$F37*$H37*$K37*T$10)</f>
        <v>0</v>
      </c>
      <c r="U37" s="51"/>
      <c r="V37" s="44">
        <f>SUM(U37*$E37*$F37*$H37*$K37*$V$10)</f>
        <v>0</v>
      </c>
      <c r="W37" s="51"/>
      <c r="X37" s="44"/>
      <c r="Y37" s="45"/>
      <c r="Z37" s="44"/>
      <c r="AA37" s="36">
        <v>0</v>
      </c>
      <c r="AB37" s="44">
        <v>0</v>
      </c>
      <c r="AC37" s="51">
        <v>0</v>
      </c>
      <c r="AD37" s="44">
        <v>0</v>
      </c>
      <c r="AE37" s="51">
        <v>0</v>
      </c>
      <c r="AF37" s="44">
        <v>0</v>
      </c>
      <c r="AG37" s="51">
        <v>0</v>
      </c>
      <c r="AH37" s="44">
        <v>0</v>
      </c>
      <c r="AI37" s="51">
        <v>0</v>
      </c>
      <c r="AJ37" s="44">
        <f>AI37*$E37*$F37*$H37*$L37*AJ$10</f>
        <v>0</v>
      </c>
      <c r="AK37" s="51"/>
      <c r="AL37" s="44">
        <f>AK37*$E37*$F37*$H37*$L37*$AD$10</f>
        <v>0</v>
      </c>
      <c r="AM37" s="36"/>
      <c r="AN37" s="44">
        <f>SUM(AM37*$E37*$F37*$H37*$K37*$AN$10)</f>
        <v>0</v>
      </c>
      <c r="AO37" s="51"/>
      <c r="AP37" s="44">
        <f>SUM(AO37*$E37*$F37*$H37*$K37*AP$10)</f>
        <v>0</v>
      </c>
      <c r="AQ37" s="51"/>
      <c r="AR37" s="44">
        <f>SUM(AQ37*$E37*$F37*$H37*$K37*AR$10)</f>
        <v>0</v>
      </c>
      <c r="AS37" s="51"/>
      <c r="AT37" s="44">
        <f>SUM(AS37*$E37*$F37*$H37*$K37*$AH$10)</f>
        <v>0</v>
      </c>
      <c r="AU37" s="51"/>
      <c r="AV37" s="44">
        <f>SUM(AU37*$E37*$F37*$H37*$K37*AV$10)</f>
        <v>0</v>
      </c>
      <c r="AW37" s="51"/>
      <c r="AX37" s="44">
        <f>SUM(AW37*$E37*$F37*$H37*$K37*AX$10)</f>
        <v>0</v>
      </c>
      <c r="AY37" s="51"/>
      <c r="AZ37" s="44">
        <f>SUM(AY37*$E37*$F37*$H37*$K37*$AZ$10)</f>
        <v>0</v>
      </c>
      <c r="BA37" s="51"/>
      <c r="BB37" s="44">
        <f>SUM(BA37*$E37*$F37*$H37*$K37*$AL$10)</f>
        <v>0</v>
      </c>
      <c r="BC37" s="51"/>
      <c r="BD37" s="44">
        <f>SUM(BC37*$E37*$F37*$H37*$K37*BD$10)</f>
        <v>0</v>
      </c>
      <c r="BE37" s="51"/>
      <c r="BF37" s="44">
        <f>SUM(BE37*$E37*$F37*$H37*$K37*BF$10)</f>
        <v>0</v>
      </c>
      <c r="BG37" s="51"/>
      <c r="BH37" s="44">
        <f>SUM(BG37*$E37*$F37*$H37*$K37*BH$10)</f>
        <v>0</v>
      </c>
      <c r="BI37" s="51"/>
      <c r="BJ37" s="44">
        <f>SUM(BI37*$E37*$F37*$H37*$K37*BJ$10)</f>
        <v>0</v>
      </c>
      <c r="BK37" s="51"/>
      <c r="BL37" s="44">
        <f>SUM(BK37*$E37*$F37*$H37*$K37*BL$10)</f>
        <v>0</v>
      </c>
      <c r="BM37" s="51"/>
      <c r="BN37" s="44">
        <f>BM37*$E37*$F37*$H37*$L37*BN$10</f>
        <v>0</v>
      </c>
      <c r="BO37" s="51"/>
      <c r="BP37" s="44">
        <f>BO37*$E37*$F37*$H37*$L37*BP$10</f>
        <v>0</v>
      </c>
      <c r="BQ37" s="51"/>
      <c r="BR37" s="44">
        <f>BQ37*$E37*$F37*$H37*$L37*BR$10</f>
        <v>0</v>
      </c>
      <c r="BS37" s="51"/>
      <c r="BT37" s="44">
        <f>BS37*$E37*$F37*$H37*$L37*BT$10</f>
        <v>0</v>
      </c>
      <c r="BU37" s="51"/>
      <c r="BV37" s="44">
        <f>BU37*$E37*$F37*$H37*$L37*BV$10</f>
        <v>0</v>
      </c>
      <c r="BW37" s="53"/>
      <c r="BX37" s="44">
        <f>BW37*$E37*$F37*$H37*$L37*BX$10</f>
        <v>0</v>
      </c>
      <c r="BY37" s="51"/>
      <c r="BZ37" s="44">
        <f>BY37*$E37*$F37*$H37*$L37*BZ$10</f>
        <v>0</v>
      </c>
      <c r="CA37" s="53"/>
      <c r="CB37" s="44">
        <f>CA37*$E37*$F37*$H37*$L37*CB$10</f>
        <v>0</v>
      </c>
      <c r="CC37" s="51"/>
      <c r="CD37" s="44">
        <f>CC37*$E37*$F37*$H37*$L37*CD$10</f>
        <v>0</v>
      </c>
      <c r="CE37" s="51"/>
      <c r="CF37" s="44">
        <f>CE37*$E37*$F37*$H37*$L37*CF$10</f>
        <v>0</v>
      </c>
      <c r="CG37" s="43">
        <v>4</v>
      </c>
      <c r="CH37" s="44">
        <f>CG37*$E37*$F37*$H37*$L37*CH$10</f>
        <v>98981.567999999999</v>
      </c>
      <c r="CI37" s="51"/>
      <c r="CJ37" s="44">
        <f>CI37*$E37*$F37*$H37*$L37*CJ$10</f>
        <v>0</v>
      </c>
      <c r="CK37" s="51"/>
      <c r="CL37" s="44">
        <f>CK37*$E37*$F37*$H37*$L37*CL$10</f>
        <v>0</v>
      </c>
      <c r="CM37" s="51"/>
      <c r="CN37" s="44">
        <f>CM37*$E37*$F37*$H37*$L37*CN$10</f>
        <v>0</v>
      </c>
      <c r="CO37" s="51"/>
      <c r="CP37" s="44">
        <f>CO37*$E37*$F37*$H37*$L37*CP$10</f>
        <v>0</v>
      </c>
      <c r="CQ37" s="43"/>
      <c r="CR37" s="44">
        <f>CQ37*$E37*$F37*$H37*$M37*CR$10</f>
        <v>0</v>
      </c>
      <c r="CS37" s="51"/>
      <c r="CT37" s="44">
        <f>CS37*$E37*$F37*$H37*$N37*$CT$10</f>
        <v>0</v>
      </c>
      <c r="CU37" s="44"/>
      <c r="CV37" s="44"/>
      <c r="CW37" s="44"/>
      <c r="CX37" s="44"/>
      <c r="CY37" s="44"/>
      <c r="CZ37" s="44"/>
      <c r="DA37" s="44"/>
      <c r="DB37" s="44"/>
      <c r="DC37" s="44"/>
      <c r="DD37" s="44"/>
      <c r="DE37" s="50">
        <f>SUM(Q37+O37+S37+U37+AC37+Y37+W37+AE37+AI37+AG37+AK37+AQ37+BM37+BS37+AO37+BA37+BC37+CE37+CG37+CC37+CI37+CK37+BW37+BY37+AS37+AU37+AW37+BO37+BQ37+BU37+BE37+BG37+BI37+BK37+CA37+CM37+CO37+CQ37+CS37+CU37+CW37+DC37+DA37)</f>
        <v>4</v>
      </c>
      <c r="DF37" s="50">
        <f>SUM(R37+P37+T37+V37+AD37+Z37+X37+AF37+AJ37+AH37+AL37+AR37+BN37+BT37+AP37+BB37+BD37+CF37+CH37+CD37+CJ37+CL37+BX37+BZ37+AT37+AV37+AX37+BP37+BR37+BV37+BF37+BH37+BJ37+BL37+CB37+CN37+CP37+CR37+CT37+CV37+CX37+DD37+DB37)</f>
        <v>98981.567999999999</v>
      </c>
    </row>
    <row r="38" spans="1:110" s="82" customFormat="1" ht="15" x14ac:dyDescent="0.25">
      <c r="A38" s="182">
        <v>8</v>
      </c>
      <c r="B38" s="182"/>
      <c r="C38" s="164" t="s">
        <v>166</v>
      </c>
      <c r="D38" s="169" t="s">
        <v>167</v>
      </c>
      <c r="E38" s="175">
        <v>15030</v>
      </c>
      <c r="F38" s="180"/>
      <c r="G38" s="177"/>
      <c r="H38" s="167"/>
      <c r="I38" s="146"/>
      <c r="J38" s="146"/>
      <c r="K38" s="156"/>
      <c r="L38" s="156"/>
      <c r="M38" s="156"/>
      <c r="N38" s="42">
        <v>2.57</v>
      </c>
      <c r="O38" s="181">
        <f t="shared" ref="O38:AB38" si="116">SUM(O39:O41)</f>
        <v>0</v>
      </c>
      <c r="P38" s="181">
        <f t="shared" si="116"/>
        <v>0</v>
      </c>
      <c r="Q38" s="181">
        <f t="shared" si="116"/>
        <v>0</v>
      </c>
      <c r="R38" s="181">
        <f t="shared" si="116"/>
        <v>0</v>
      </c>
      <c r="S38" s="181">
        <f t="shared" si="116"/>
        <v>174</v>
      </c>
      <c r="T38" s="181">
        <f t="shared" si="116"/>
        <v>48984092.640000001</v>
      </c>
      <c r="U38" s="155">
        <f t="shared" si="116"/>
        <v>0</v>
      </c>
      <c r="V38" s="155">
        <f t="shared" si="116"/>
        <v>0</v>
      </c>
      <c r="W38" s="155">
        <f t="shared" si="116"/>
        <v>0</v>
      </c>
      <c r="X38" s="155">
        <f t="shared" si="116"/>
        <v>0</v>
      </c>
      <c r="Y38" s="155">
        <f t="shared" si="116"/>
        <v>0</v>
      </c>
      <c r="Z38" s="155">
        <f t="shared" si="116"/>
        <v>0</v>
      </c>
      <c r="AA38" s="155">
        <f t="shared" si="116"/>
        <v>0</v>
      </c>
      <c r="AB38" s="155">
        <f t="shared" si="116"/>
        <v>0</v>
      </c>
      <c r="AC38" s="155">
        <f t="shared" ref="AC38:CN38" si="117">SUM(AC39:AC41)</f>
        <v>0</v>
      </c>
      <c r="AD38" s="155">
        <f t="shared" si="117"/>
        <v>0</v>
      </c>
      <c r="AE38" s="155">
        <f t="shared" si="117"/>
        <v>0</v>
      </c>
      <c r="AF38" s="155">
        <f t="shared" si="117"/>
        <v>0</v>
      </c>
      <c r="AG38" s="155">
        <f t="shared" si="117"/>
        <v>0</v>
      </c>
      <c r="AH38" s="155">
        <f t="shared" si="117"/>
        <v>0</v>
      </c>
      <c r="AI38" s="155">
        <f t="shared" si="117"/>
        <v>0</v>
      </c>
      <c r="AJ38" s="155">
        <f t="shared" si="117"/>
        <v>0</v>
      </c>
      <c r="AK38" s="155">
        <f t="shared" si="117"/>
        <v>0</v>
      </c>
      <c r="AL38" s="155">
        <f t="shared" si="117"/>
        <v>0</v>
      </c>
      <c r="AM38" s="155">
        <f t="shared" si="117"/>
        <v>0</v>
      </c>
      <c r="AN38" s="155">
        <f t="shared" si="117"/>
        <v>0</v>
      </c>
      <c r="AO38" s="155">
        <f t="shared" si="117"/>
        <v>0</v>
      </c>
      <c r="AP38" s="155">
        <f t="shared" si="117"/>
        <v>0</v>
      </c>
      <c r="AQ38" s="155">
        <f t="shared" si="117"/>
        <v>0</v>
      </c>
      <c r="AR38" s="155">
        <f t="shared" si="117"/>
        <v>0</v>
      </c>
      <c r="AS38" s="155">
        <f t="shared" si="117"/>
        <v>0</v>
      </c>
      <c r="AT38" s="155">
        <f t="shared" si="117"/>
        <v>0</v>
      </c>
      <c r="AU38" s="155">
        <f t="shared" si="117"/>
        <v>0</v>
      </c>
      <c r="AV38" s="155">
        <f t="shared" si="117"/>
        <v>0</v>
      </c>
      <c r="AW38" s="155">
        <f t="shared" si="117"/>
        <v>0</v>
      </c>
      <c r="AX38" s="155">
        <f t="shared" si="117"/>
        <v>0</v>
      </c>
      <c r="AY38" s="155">
        <f t="shared" si="117"/>
        <v>0</v>
      </c>
      <c r="AZ38" s="155">
        <f t="shared" si="117"/>
        <v>0</v>
      </c>
      <c r="BA38" s="155">
        <f t="shared" si="117"/>
        <v>0</v>
      </c>
      <c r="BB38" s="155">
        <f t="shared" si="117"/>
        <v>0</v>
      </c>
      <c r="BC38" s="155">
        <f t="shared" si="117"/>
        <v>0</v>
      </c>
      <c r="BD38" s="155">
        <f t="shared" si="117"/>
        <v>0</v>
      </c>
      <c r="BE38" s="155">
        <f t="shared" si="117"/>
        <v>0</v>
      </c>
      <c r="BF38" s="155">
        <f t="shared" si="117"/>
        <v>0</v>
      </c>
      <c r="BG38" s="155">
        <f t="shared" si="117"/>
        <v>0</v>
      </c>
      <c r="BH38" s="155">
        <f t="shared" si="117"/>
        <v>0</v>
      </c>
      <c r="BI38" s="155">
        <f t="shared" si="117"/>
        <v>0</v>
      </c>
      <c r="BJ38" s="155">
        <f t="shared" si="117"/>
        <v>0</v>
      </c>
      <c r="BK38" s="155">
        <f t="shared" si="117"/>
        <v>0</v>
      </c>
      <c r="BL38" s="155">
        <f t="shared" si="117"/>
        <v>0</v>
      </c>
      <c r="BM38" s="155">
        <f t="shared" si="117"/>
        <v>0</v>
      </c>
      <c r="BN38" s="155">
        <f t="shared" si="117"/>
        <v>0</v>
      </c>
      <c r="BO38" s="155">
        <f t="shared" si="117"/>
        <v>0</v>
      </c>
      <c r="BP38" s="155">
        <f t="shared" si="117"/>
        <v>0</v>
      </c>
      <c r="BQ38" s="155">
        <f t="shared" si="117"/>
        <v>0</v>
      </c>
      <c r="BR38" s="155">
        <f t="shared" si="117"/>
        <v>0</v>
      </c>
      <c r="BS38" s="155">
        <f t="shared" si="117"/>
        <v>0</v>
      </c>
      <c r="BT38" s="155">
        <f t="shared" si="117"/>
        <v>0</v>
      </c>
      <c r="BU38" s="155">
        <f t="shared" si="117"/>
        <v>0</v>
      </c>
      <c r="BV38" s="155">
        <f t="shared" si="117"/>
        <v>0</v>
      </c>
      <c r="BW38" s="155">
        <f t="shared" si="117"/>
        <v>0</v>
      </c>
      <c r="BX38" s="155">
        <f t="shared" si="117"/>
        <v>0</v>
      </c>
      <c r="BY38" s="155">
        <f t="shared" si="117"/>
        <v>0</v>
      </c>
      <c r="BZ38" s="155">
        <f t="shared" si="117"/>
        <v>0</v>
      </c>
      <c r="CA38" s="155">
        <f t="shared" si="117"/>
        <v>0</v>
      </c>
      <c r="CB38" s="155">
        <f t="shared" si="117"/>
        <v>0</v>
      </c>
      <c r="CC38" s="155">
        <f t="shared" si="117"/>
        <v>0</v>
      </c>
      <c r="CD38" s="155">
        <f t="shared" si="117"/>
        <v>0</v>
      </c>
      <c r="CE38" s="155">
        <f t="shared" si="117"/>
        <v>0</v>
      </c>
      <c r="CF38" s="155">
        <f t="shared" si="117"/>
        <v>0</v>
      </c>
      <c r="CG38" s="155">
        <f t="shared" si="117"/>
        <v>0</v>
      </c>
      <c r="CH38" s="155">
        <f t="shared" si="117"/>
        <v>0</v>
      </c>
      <c r="CI38" s="155">
        <f t="shared" si="117"/>
        <v>0</v>
      </c>
      <c r="CJ38" s="155">
        <f t="shared" si="117"/>
        <v>0</v>
      </c>
      <c r="CK38" s="155">
        <f t="shared" si="117"/>
        <v>0</v>
      </c>
      <c r="CL38" s="155">
        <f t="shared" si="117"/>
        <v>0</v>
      </c>
      <c r="CM38" s="155">
        <f t="shared" si="117"/>
        <v>0</v>
      </c>
      <c r="CN38" s="155">
        <f t="shared" si="117"/>
        <v>0</v>
      </c>
      <c r="CO38" s="155">
        <f t="shared" ref="CO38:DF38" si="118">SUM(CO39:CO41)</f>
        <v>0</v>
      </c>
      <c r="CP38" s="155">
        <f t="shared" si="118"/>
        <v>0</v>
      </c>
      <c r="CQ38" s="155">
        <f t="shared" si="118"/>
        <v>0</v>
      </c>
      <c r="CR38" s="155">
        <f t="shared" si="118"/>
        <v>0</v>
      </c>
      <c r="CS38" s="155">
        <f t="shared" si="118"/>
        <v>0</v>
      </c>
      <c r="CT38" s="155">
        <f t="shared" si="118"/>
        <v>0</v>
      </c>
      <c r="CU38" s="155">
        <f t="shared" si="118"/>
        <v>0</v>
      </c>
      <c r="CV38" s="155">
        <f t="shared" si="118"/>
        <v>0</v>
      </c>
      <c r="CW38" s="155">
        <f t="shared" si="118"/>
        <v>0</v>
      </c>
      <c r="CX38" s="155">
        <f t="shared" si="118"/>
        <v>0</v>
      </c>
      <c r="CY38" s="155">
        <f t="shared" si="118"/>
        <v>0</v>
      </c>
      <c r="CZ38" s="155">
        <f t="shared" si="118"/>
        <v>0</v>
      </c>
      <c r="DA38" s="155">
        <f t="shared" si="118"/>
        <v>0</v>
      </c>
      <c r="DB38" s="155">
        <f t="shared" si="118"/>
        <v>0</v>
      </c>
      <c r="DC38" s="155">
        <f t="shared" si="118"/>
        <v>0</v>
      </c>
      <c r="DD38" s="155">
        <f t="shared" si="118"/>
        <v>0</v>
      </c>
      <c r="DE38" s="155">
        <f t="shared" si="118"/>
        <v>174</v>
      </c>
      <c r="DF38" s="155">
        <f t="shared" si="118"/>
        <v>48984092.640000001</v>
      </c>
    </row>
    <row r="39" spans="1:110" s="6" customFormat="1" ht="45" x14ac:dyDescent="0.25">
      <c r="A39" s="70"/>
      <c r="B39" s="70">
        <v>21</v>
      </c>
      <c r="C39" s="71" t="s">
        <v>168</v>
      </c>
      <c r="D39" s="72" t="s">
        <v>169</v>
      </c>
      <c r="E39" s="36">
        <v>15030</v>
      </c>
      <c r="F39" s="37">
        <v>7.95</v>
      </c>
      <c r="G39" s="38"/>
      <c r="H39" s="39">
        <v>1</v>
      </c>
      <c r="I39" s="40"/>
      <c r="J39" s="40"/>
      <c r="K39" s="41">
        <v>1.4</v>
      </c>
      <c r="L39" s="41">
        <v>1.68</v>
      </c>
      <c r="M39" s="41">
        <v>2.23</v>
      </c>
      <c r="N39" s="42">
        <v>2.57</v>
      </c>
      <c r="O39" s="51"/>
      <c r="P39" s="44">
        <f>SUM(O39*$E39*$F39*$H39*$K39*$P$10)</f>
        <v>0</v>
      </c>
      <c r="Q39" s="51"/>
      <c r="R39" s="44">
        <f t="shared" ref="R39:R41" si="119">SUM(Q39*$E39*$F39*$H39*$K39*R$10)</f>
        <v>0</v>
      </c>
      <c r="S39" s="43">
        <v>5</v>
      </c>
      <c r="T39" s="44">
        <f t="shared" ref="T39:T41" si="120">SUM(S39*$E39*$F39*$H39*$K39*T$10)</f>
        <v>836419.5</v>
      </c>
      <c r="U39" s="51"/>
      <c r="V39" s="44">
        <f>SUM(U39*$E39*$F39*$H39*$K39*$V$10)</f>
        <v>0</v>
      </c>
      <c r="W39" s="51"/>
      <c r="X39" s="44"/>
      <c r="Y39" s="45"/>
      <c r="Z39" s="44"/>
      <c r="AA39" s="36">
        <v>0</v>
      </c>
      <c r="AB39" s="44">
        <v>0</v>
      </c>
      <c r="AC39" s="51">
        <v>0</v>
      </c>
      <c r="AD39" s="44">
        <v>0</v>
      </c>
      <c r="AE39" s="51">
        <v>0</v>
      </c>
      <c r="AF39" s="44">
        <v>0</v>
      </c>
      <c r="AG39" s="51">
        <v>0</v>
      </c>
      <c r="AH39" s="44">
        <v>0</v>
      </c>
      <c r="AI39" s="51">
        <v>0</v>
      </c>
      <c r="AJ39" s="44">
        <f t="shared" ref="AJ39:AJ41" si="121">AI39*$E39*$F39*$H39*$L39*AJ$10</f>
        <v>0</v>
      </c>
      <c r="AK39" s="51"/>
      <c r="AL39" s="44">
        <f>AK39*$E39*$F39*$H39*$L39*$AD$10</f>
        <v>0</v>
      </c>
      <c r="AM39" s="36"/>
      <c r="AN39" s="44">
        <f>SUM(AM39*$E39*$F39*$H39*$K39*$AN$10)</f>
        <v>0</v>
      </c>
      <c r="AO39" s="51"/>
      <c r="AP39" s="44">
        <f>SUM(AO39*$E39*$F39*$H39*$K39*AP$10)</f>
        <v>0</v>
      </c>
      <c r="AQ39" s="51"/>
      <c r="AR39" s="44">
        <f>SUM(AQ39*$E39*$F39*$H39*$K39*AR$10)</f>
        <v>0</v>
      </c>
      <c r="AS39" s="51"/>
      <c r="AT39" s="44">
        <f>SUM(AS39*$E39*$F39*$H39*$K39*$AH$10)</f>
        <v>0</v>
      </c>
      <c r="AU39" s="51"/>
      <c r="AV39" s="44">
        <f>SUM(AU39*$E39*$F39*$H39*$K39*AV$10)</f>
        <v>0</v>
      </c>
      <c r="AW39" s="51"/>
      <c r="AX39" s="44">
        <f>SUM(AW39*$E39*$F39*$H39*$K39*AX$10)</f>
        <v>0</v>
      </c>
      <c r="AY39" s="51"/>
      <c r="AZ39" s="44">
        <f>SUM(AY39*$E39*$F39*$H39*$K39*$AZ$10)</f>
        <v>0</v>
      </c>
      <c r="BA39" s="51"/>
      <c r="BB39" s="44">
        <f>SUM(BA39*$E39*$F39*$H39*$K39*$AL$10)</f>
        <v>0</v>
      </c>
      <c r="BC39" s="51"/>
      <c r="BD39" s="44">
        <f t="shared" ref="BD39:BD41" si="122">SUM(BC39*$E39*$F39*$H39*$K39*BD$10)</f>
        <v>0</v>
      </c>
      <c r="BE39" s="51"/>
      <c r="BF39" s="44">
        <f t="shared" ref="BF39:BF41" si="123">SUM(BE39*$E39*$F39*$H39*$K39*BF$10)</f>
        <v>0</v>
      </c>
      <c r="BG39" s="51"/>
      <c r="BH39" s="44">
        <f t="shared" ref="BH39:BH41" si="124">SUM(BG39*$E39*$F39*$H39*$K39*BH$10)</f>
        <v>0</v>
      </c>
      <c r="BI39" s="51"/>
      <c r="BJ39" s="44">
        <f t="shared" ref="BJ39:BL41" si="125">SUM(BI39*$E39*$F39*$H39*$K39*BJ$10)</f>
        <v>0</v>
      </c>
      <c r="BK39" s="51"/>
      <c r="BL39" s="44">
        <f t="shared" si="125"/>
        <v>0</v>
      </c>
      <c r="BM39" s="51"/>
      <c r="BN39" s="44">
        <f t="shared" ref="BN39:BP41" si="126">BM39*$E39*$F39*$H39*$L39*BN$10</f>
        <v>0</v>
      </c>
      <c r="BO39" s="51"/>
      <c r="BP39" s="44">
        <f t="shared" si="126"/>
        <v>0</v>
      </c>
      <c r="BQ39" s="51"/>
      <c r="BR39" s="44">
        <f t="shared" ref="BR39:BR41" si="127">BQ39*$E39*$F39*$H39*$L39*BR$10</f>
        <v>0</v>
      </c>
      <c r="BS39" s="51"/>
      <c r="BT39" s="44">
        <f t="shared" ref="BT39:BT41" si="128">BS39*$E39*$F39*$H39*$L39*BT$10</f>
        <v>0</v>
      </c>
      <c r="BU39" s="51"/>
      <c r="BV39" s="44">
        <f t="shared" ref="BV39:BX41" si="129">BU39*$E39*$F39*$H39*$L39*BV$10</f>
        <v>0</v>
      </c>
      <c r="BW39" s="53"/>
      <c r="BX39" s="44">
        <f t="shared" si="129"/>
        <v>0</v>
      </c>
      <c r="BY39" s="51"/>
      <c r="BZ39" s="44">
        <f t="shared" ref="BZ39:BZ41" si="130">BY39*$E39*$F39*$H39*$L39*BZ$10</f>
        <v>0</v>
      </c>
      <c r="CA39" s="53"/>
      <c r="CB39" s="44">
        <f t="shared" ref="CB39:CB41" si="131">CA39*$E39*$F39*$H39*$L39*CB$10</f>
        <v>0</v>
      </c>
      <c r="CC39" s="51"/>
      <c r="CD39" s="44">
        <f t="shared" ref="CD39:CD41" si="132">CC39*$E39*$F39*$H39*$L39*CD$10</f>
        <v>0</v>
      </c>
      <c r="CE39" s="51"/>
      <c r="CF39" s="44">
        <f t="shared" ref="CF39:CF41" si="133">CE39*$E39*$F39*$H39*$L39*CF$10</f>
        <v>0</v>
      </c>
      <c r="CG39" s="43"/>
      <c r="CH39" s="44">
        <f t="shared" ref="CH39:CH41" si="134">CG39*$E39*$F39*$H39*$L39*CH$10</f>
        <v>0</v>
      </c>
      <c r="CI39" s="51"/>
      <c r="CJ39" s="44">
        <f t="shared" ref="CJ39:CJ41" si="135">CI39*$E39*$F39*$H39*$L39*CJ$10</f>
        <v>0</v>
      </c>
      <c r="CK39" s="51"/>
      <c r="CL39" s="44">
        <f t="shared" ref="CL39:CL41" si="136">CK39*$E39*$F39*$H39*$L39*CL$10</f>
        <v>0</v>
      </c>
      <c r="CM39" s="51"/>
      <c r="CN39" s="44">
        <f t="shared" ref="CN39:CN41" si="137">CM39*$E39*$F39*$H39*$L39*CN$10</f>
        <v>0</v>
      </c>
      <c r="CO39" s="51"/>
      <c r="CP39" s="44">
        <f t="shared" ref="CP39:CP41" si="138">CO39*$E39*$F39*$H39*$L39*CP$10</f>
        <v>0</v>
      </c>
      <c r="CQ39" s="43"/>
      <c r="CR39" s="44">
        <f t="shared" ref="CR39:CR41" si="139">CQ39*$E39*$F39*$H39*$M39*CR$10</f>
        <v>0</v>
      </c>
      <c r="CS39" s="51"/>
      <c r="CT39" s="44">
        <f>CS39*$E39*$F39*$H39*$N39*$CT$10</f>
        <v>0</v>
      </c>
      <c r="CU39" s="44"/>
      <c r="CV39" s="44"/>
      <c r="CW39" s="44"/>
      <c r="CX39" s="44"/>
      <c r="CY39" s="44"/>
      <c r="CZ39" s="44"/>
      <c r="DA39" s="44"/>
      <c r="DB39" s="44"/>
      <c r="DC39" s="44"/>
      <c r="DD39" s="44"/>
      <c r="DE39" s="50">
        <f t="shared" ref="DE39:DF41" si="140">SUM(Q39+O39+S39+U39+AC39+Y39+W39+AE39+AI39+AG39+AK39+AQ39+BM39+BS39+AO39+BA39+BC39+CE39+CG39+CC39+CI39+CK39+BW39+BY39+AS39+AU39+AW39+BO39+BQ39+BU39+BE39+BG39+BI39+BK39+CA39+CM39+CO39+CQ39+CS39+CU39+CW39+DC39+DA39)</f>
        <v>5</v>
      </c>
      <c r="DF39" s="50">
        <f t="shared" si="140"/>
        <v>836419.5</v>
      </c>
    </row>
    <row r="40" spans="1:110" s="6" customFormat="1" ht="30" x14ac:dyDescent="0.25">
      <c r="A40" s="70"/>
      <c r="B40" s="70">
        <v>22</v>
      </c>
      <c r="C40" s="71" t="s">
        <v>170</v>
      </c>
      <c r="D40" s="35" t="s">
        <v>171</v>
      </c>
      <c r="E40" s="36">
        <v>15030</v>
      </c>
      <c r="F40" s="77">
        <v>14.23</v>
      </c>
      <c r="G40" s="38"/>
      <c r="H40" s="39">
        <v>1</v>
      </c>
      <c r="I40" s="40"/>
      <c r="J40" s="40"/>
      <c r="K40" s="41">
        <v>1.4</v>
      </c>
      <c r="L40" s="41">
        <v>1.68</v>
      </c>
      <c r="M40" s="41">
        <v>2.23</v>
      </c>
      <c r="N40" s="42">
        <v>2.57</v>
      </c>
      <c r="O40" s="51">
        <v>0</v>
      </c>
      <c r="P40" s="43"/>
      <c r="Q40" s="45">
        <v>0</v>
      </c>
      <c r="R40" s="44">
        <f t="shared" si="119"/>
        <v>0</v>
      </c>
      <c r="S40" s="44">
        <v>139</v>
      </c>
      <c r="T40" s="44">
        <f t="shared" si="120"/>
        <v>41620444.740000002</v>
      </c>
      <c r="U40" s="45">
        <v>0</v>
      </c>
      <c r="V40" s="44">
        <f>SUM(U40*$E40*$F40*$H40*$K40*$V$10)</f>
        <v>0</v>
      </c>
      <c r="W40" s="45">
        <v>0</v>
      </c>
      <c r="X40" s="43"/>
      <c r="Y40" s="45"/>
      <c r="Z40" s="43"/>
      <c r="AA40" s="36">
        <v>0</v>
      </c>
      <c r="AB40" s="43">
        <v>0</v>
      </c>
      <c r="AC40" s="45">
        <v>0</v>
      </c>
      <c r="AD40" s="43">
        <v>0</v>
      </c>
      <c r="AE40" s="45">
        <v>0</v>
      </c>
      <c r="AF40" s="43">
        <v>0</v>
      </c>
      <c r="AG40" s="45">
        <v>0</v>
      </c>
      <c r="AH40" s="44">
        <v>0</v>
      </c>
      <c r="AI40" s="45"/>
      <c r="AJ40" s="44">
        <f t="shared" si="121"/>
        <v>0</v>
      </c>
      <c r="AK40" s="45">
        <v>0</v>
      </c>
      <c r="AL40" s="43"/>
      <c r="AM40" s="36"/>
      <c r="AN40" s="43"/>
      <c r="AO40" s="45"/>
      <c r="AP40" s="43"/>
      <c r="AQ40" s="45">
        <v>0</v>
      </c>
      <c r="AR40" s="43"/>
      <c r="AS40" s="45">
        <v>0</v>
      </c>
      <c r="AT40" s="43"/>
      <c r="AU40" s="45"/>
      <c r="AV40" s="43"/>
      <c r="AW40" s="45"/>
      <c r="AX40" s="43"/>
      <c r="AY40" s="45"/>
      <c r="AZ40" s="43"/>
      <c r="BA40" s="51"/>
      <c r="BB40" s="43"/>
      <c r="BC40" s="45">
        <v>0</v>
      </c>
      <c r="BD40" s="44">
        <f t="shared" si="122"/>
        <v>0</v>
      </c>
      <c r="BE40" s="45">
        <v>0</v>
      </c>
      <c r="BF40" s="44">
        <f t="shared" si="123"/>
        <v>0</v>
      </c>
      <c r="BG40" s="45">
        <v>0</v>
      </c>
      <c r="BH40" s="44">
        <f t="shared" si="124"/>
        <v>0</v>
      </c>
      <c r="BI40" s="51"/>
      <c r="BJ40" s="44">
        <f t="shared" si="125"/>
        <v>0</v>
      </c>
      <c r="BK40" s="45"/>
      <c r="BL40" s="44">
        <f t="shared" si="125"/>
        <v>0</v>
      </c>
      <c r="BM40" s="51"/>
      <c r="BN40" s="44">
        <f t="shared" si="126"/>
        <v>0</v>
      </c>
      <c r="BO40" s="45">
        <v>0</v>
      </c>
      <c r="BP40" s="44">
        <f t="shared" si="126"/>
        <v>0</v>
      </c>
      <c r="BQ40" s="45">
        <v>0</v>
      </c>
      <c r="BR40" s="44">
        <f t="shared" si="127"/>
        <v>0</v>
      </c>
      <c r="BS40" s="45">
        <v>0</v>
      </c>
      <c r="BT40" s="44">
        <f t="shared" si="128"/>
        <v>0</v>
      </c>
      <c r="BU40" s="45">
        <v>0</v>
      </c>
      <c r="BV40" s="44">
        <f t="shared" si="129"/>
        <v>0</v>
      </c>
      <c r="BW40" s="48">
        <v>0</v>
      </c>
      <c r="BX40" s="44">
        <f t="shared" si="129"/>
        <v>0</v>
      </c>
      <c r="BY40" s="45">
        <v>0</v>
      </c>
      <c r="BZ40" s="44">
        <f t="shared" si="130"/>
        <v>0</v>
      </c>
      <c r="CA40" s="48"/>
      <c r="CB40" s="44">
        <f t="shared" si="131"/>
        <v>0</v>
      </c>
      <c r="CC40" s="45">
        <v>0</v>
      </c>
      <c r="CD40" s="44">
        <f t="shared" si="132"/>
        <v>0</v>
      </c>
      <c r="CE40" s="45">
        <v>0</v>
      </c>
      <c r="CF40" s="44">
        <f t="shared" si="133"/>
        <v>0</v>
      </c>
      <c r="CG40" s="44">
        <v>0</v>
      </c>
      <c r="CH40" s="44">
        <f t="shared" si="134"/>
        <v>0</v>
      </c>
      <c r="CI40" s="45">
        <v>0</v>
      </c>
      <c r="CJ40" s="44">
        <f t="shared" si="135"/>
        <v>0</v>
      </c>
      <c r="CK40" s="45"/>
      <c r="CL40" s="44">
        <f t="shared" si="136"/>
        <v>0</v>
      </c>
      <c r="CM40" s="45"/>
      <c r="CN40" s="44">
        <f t="shared" si="137"/>
        <v>0</v>
      </c>
      <c r="CO40" s="45">
        <v>0</v>
      </c>
      <c r="CP40" s="44">
        <f t="shared" si="138"/>
        <v>0</v>
      </c>
      <c r="CQ40" s="44">
        <v>0</v>
      </c>
      <c r="CR40" s="44">
        <f t="shared" si="139"/>
        <v>0</v>
      </c>
      <c r="CS40" s="45">
        <v>0</v>
      </c>
      <c r="CT40" s="43"/>
      <c r="CU40" s="44"/>
      <c r="CV40" s="43"/>
      <c r="CW40" s="44"/>
      <c r="CX40" s="43"/>
      <c r="CY40" s="43"/>
      <c r="CZ40" s="43"/>
      <c r="DA40" s="43"/>
      <c r="DB40" s="43"/>
      <c r="DC40" s="43"/>
      <c r="DD40" s="43"/>
      <c r="DE40" s="50">
        <f t="shared" si="140"/>
        <v>139</v>
      </c>
      <c r="DF40" s="50">
        <f t="shared" si="140"/>
        <v>41620444.740000002</v>
      </c>
    </row>
    <row r="41" spans="1:110" s="6" customFormat="1" ht="45" x14ac:dyDescent="0.25">
      <c r="A41" s="70"/>
      <c r="B41" s="70">
        <v>23</v>
      </c>
      <c r="C41" s="71" t="s">
        <v>172</v>
      </c>
      <c r="D41" s="35" t="s">
        <v>173</v>
      </c>
      <c r="E41" s="36">
        <v>15030</v>
      </c>
      <c r="F41" s="77">
        <v>10.34</v>
      </c>
      <c r="G41" s="38"/>
      <c r="H41" s="39">
        <v>1</v>
      </c>
      <c r="I41" s="40"/>
      <c r="J41" s="40"/>
      <c r="K41" s="41">
        <v>1.4</v>
      </c>
      <c r="L41" s="41">
        <v>1.68</v>
      </c>
      <c r="M41" s="41">
        <v>2.23</v>
      </c>
      <c r="N41" s="42">
        <v>2.57</v>
      </c>
      <c r="O41" s="51"/>
      <c r="P41" s="43"/>
      <c r="Q41" s="51"/>
      <c r="R41" s="44">
        <f t="shared" si="119"/>
        <v>0</v>
      </c>
      <c r="S41" s="43">
        <v>30</v>
      </c>
      <c r="T41" s="44">
        <f t="shared" si="120"/>
        <v>6527228.3999999994</v>
      </c>
      <c r="U41" s="51"/>
      <c r="V41" s="44">
        <f>SUM(U41*$E41*$F41*$H41*$K41*$V$10)</f>
        <v>0</v>
      </c>
      <c r="W41" s="51"/>
      <c r="X41" s="43"/>
      <c r="Y41" s="45"/>
      <c r="Z41" s="43"/>
      <c r="AA41" s="36">
        <v>0</v>
      </c>
      <c r="AB41" s="43">
        <v>0</v>
      </c>
      <c r="AC41" s="51">
        <v>0</v>
      </c>
      <c r="AD41" s="43">
        <v>0</v>
      </c>
      <c r="AE41" s="51">
        <v>0</v>
      </c>
      <c r="AF41" s="43">
        <v>0</v>
      </c>
      <c r="AG41" s="51">
        <v>0</v>
      </c>
      <c r="AH41" s="44">
        <v>0</v>
      </c>
      <c r="AI41" s="51">
        <v>0</v>
      </c>
      <c r="AJ41" s="44">
        <f t="shared" si="121"/>
        <v>0</v>
      </c>
      <c r="AK41" s="51"/>
      <c r="AL41" s="43"/>
      <c r="AM41" s="36"/>
      <c r="AN41" s="43"/>
      <c r="AO41" s="51"/>
      <c r="AP41" s="43"/>
      <c r="AQ41" s="51"/>
      <c r="AR41" s="43"/>
      <c r="AS41" s="51"/>
      <c r="AT41" s="43"/>
      <c r="AU41" s="51"/>
      <c r="AV41" s="43"/>
      <c r="AW41" s="51"/>
      <c r="AX41" s="43"/>
      <c r="AY41" s="51"/>
      <c r="AZ41" s="43"/>
      <c r="BA41" s="51"/>
      <c r="BB41" s="43"/>
      <c r="BC41" s="51"/>
      <c r="BD41" s="44">
        <f t="shared" si="122"/>
        <v>0</v>
      </c>
      <c r="BE41" s="51"/>
      <c r="BF41" s="44">
        <f t="shared" si="123"/>
        <v>0</v>
      </c>
      <c r="BG41" s="51"/>
      <c r="BH41" s="44">
        <f t="shared" si="124"/>
        <v>0</v>
      </c>
      <c r="BI41" s="51"/>
      <c r="BJ41" s="44">
        <f t="shared" si="125"/>
        <v>0</v>
      </c>
      <c r="BK41" s="51"/>
      <c r="BL41" s="44">
        <f t="shared" si="125"/>
        <v>0</v>
      </c>
      <c r="BM41" s="51"/>
      <c r="BN41" s="44">
        <f t="shared" si="126"/>
        <v>0</v>
      </c>
      <c r="BO41" s="51"/>
      <c r="BP41" s="44">
        <f t="shared" si="126"/>
        <v>0</v>
      </c>
      <c r="BQ41" s="51"/>
      <c r="BR41" s="44">
        <f t="shared" si="127"/>
        <v>0</v>
      </c>
      <c r="BS41" s="51"/>
      <c r="BT41" s="44">
        <f t="shared" si="128"/>
        <v>0</v>
      </c>
      <c r="BU41" s="51"/>
      <c r="BV41" s="44">
        <f t="shared" si="129"/>
        <v>0</v>
      </c>
      <c r="BW41" s="53"/>
      <c r="BX41" s="44">
        <f t="shared" si="129"/>
        <v>0</v>
      </c>
      <c r="BY41" s="51"/>
      <c r="BZ41" s="44">
        <f t="shared" si="130"/>
        <v>0</v>
      </c>
      <c r="CA41" s="53"/>
      <c r="CB41" s="44">
        <f t="shared" si="131"/>
        <v>0</v>
      </c>
      <c r="CC41" s="51"/>
      <c r="CD41" s="44">
        <f t="shared" si="132"/>
        <v>0</v>
      </c>
      <c r="CE41" s="51"/>
      <c r="CF41" s="44">
        <f t="shared" si="133"/>
        <v>0</v>
      </c>
      <c r="CG41" s="43"/>
      <c r="CH41" s="44">
        <f t="shared" si="134"/>
        <v>0</v>
      </c>
      <c r="CI41" s="51"/>
      <c r="CJ41" s="44">
        <f t="shared" si="135"/>
        <v>0</v>
      </c>
      <c r="CK41" s="51"/>
      <c r="CL41" s="44">
        <f t="shared" si="136"/>
        <v>0</v>
      </c>
      <c r="CM41" s="51"/>
      <c r="CN41" s="44">
        <f t="shared" si="137"/>
        <v>0</v>
      </c>
      <c r="CO41" s="51"/>
      <c r="CP41" s="44">
        <f t="shared" si="138"/>
        <v>0</v>
      </c>
      <c r="CQ41" s="51"/>
      <c r="CR41" s="44">
        <f t="shared" si="139"/>
        <v>0</v>
      </c>
      <c r="CS41" s="51"/>
      <c r="CT41" s="43"/>
      <c r="CU41" s="44"/>
      <c r="CV41" s="43"/>
      <c r="CW41" s="44"/>
      <c r="CX41" s="43"/>
      <c r="CY41" s="43"/>
      <c r="CZ41" s="43"/>
      <c r="DA41" s="43"/>
      <c r="DB41" s="43"/>
      <c r="DC41" s="43"/>
      <c r="DD41" s="43"/>
      <c r="DE41" s="50">
        <f t="shared" si="140"/>
        <v>30</v>
      </c>
      <c r="DF41" s="50">
        <f t="shared" si="140"/>
        <v>6527228.3999999994</v>
      </c>
    </row>
    <row r="42" spans="1:110" s="82" customFormat="1" ht="15" x14ac:dyDescent="0.25">
      <c r="A42" s="182">
        <v>9</v>
      </c>
      <c r="B42" s="182"/>
      <c r="C42" s="164" t="s">
        <v>174</v>
      </c>
      <c r="D42" s="169" t="s">
        <v>175</v>
      </c>
      <c r="E42" s="175">
        <v>15030</v>
      </c>
      <c r="F42" s="180"/>
      <c r="G42" s="177"/>
      <c r="H42" s="167"/>
      <c r="I42" s="146"/>
      <c r="J42" s="146"/>
      <c r="K42" s="156"/>
      <c r="L42" s="156"/>
      <c r="M42" s="156"/>
      <c r="N42" s="42">
        <v>2.57</v>
      </c>
      <c r="O42" s="181">
        <f t="shared" ref="O42:BZ42" si="141">SUM(O43:O44)</f>
        <v>0</v>
      </c>
      <c r="P42" s="181">
        <f t="shared" si="141"/>
        <v>0</v>
      </c>
      <c r="Q42" s="181">
        <f t="shared" si="141"/>
        <v>0</v>
      </c>
      <c r="R42" s="181">
        <f t="shared" si="141"/>
        <v>0</v>
      </c>
      <c r="S42" s="181">
        <f t="shared" si="141"/>
        <v>0</v>
      </c>
      <c r="T42" s="181">
        <f t="shared" si="141"/>
        <v>0</v>
      </c>
      <c r="U42" s="155">
        <f t="shared" si="141"/>
        <v>0</v>
      </c>
      <c r="V42" s="155">
        <f t="shared" si="141"/>
        <v>0</v>
      </c>
      <c r="W42" s="155">
        <f t="shared" si="141"/>
        <v>0</v>
      </c>
      <c r="X42" s="155">
        <f t="shared" si="141"/>
        <v>0</v>
      </c>
      <c r="Y42" s="155">
        <f t="shared" si="141"/>
        <v>0</v>
      </c>
      <c r="Z42" s="155">
        <f t="shared" si="141"/>
        <v>0</v>
      </c>
      <c r="AA42" s="155">
        <f t="shared" si="141"/>
        <v>0</v>
      </c>
      <c r="AB42" s="155">
        <f t="shared" si="141"/>
        <v>0</v>
      </c>
      <c r="AC42" s="155">
        <f t="shared" si="141"/>
        <v>0</v>
      </c>
      <c r="AD42" s="155">
        <f t="shared" si="141"/>
        <v>0</v>
      </c>
      <c r="AE42" s="155">
        <f t="shared" si="141"/>
        <v>0</v>
      </c>
      <c r="AF42" s="155">
        <f t="shared" si="141"/>
        <v>0</v>
      </c>
      <c r="AG42" s="155">
        <f t="shared" si="141"/>
        <v>0</v>
      </c>
      <c r="AH42" s="155">
        <f t="shared" si="141"/>
        <v>0</v>
      </c>
      <c r="AI42" s="155">
        <f t="shared" si="141"/>
        <v>0</v>
      </c>
      <c r="AJ42" s="155">
        <f t="shared" si="141"/>
        <v>0</v>
      </c>
      <c r="AK42" s="155">
        <f t="shared" si="141"/>
        <v>0</v>
      </c>
      <c r="AL42" s="155">
        <f t="shared" si="141"/>
        <v>0</v>
      </c>
      <c r="AM42" s="155">
        <f t="shared" si="141"/>
        <v>0</v>
      </c>
      <c r="AN42" s="155">
        <f t="shared" si="141"/>
        <v>0</v>
      </c>
      <c r="AO42" s="155">
        <f t="shared" si="141"/>
        <v>0</v>
      </c>
      <c r="AP42" s="155">
        <f t="shared" si="141"/>
        <v>0</v>
      </c>
      <c r="AQ42" s="155">
        <f t="shared" si="141"/>
        <v>0</v>
      </c>
      <c r="AR42" s="155">
        <f t="shared" si="141"/>
        <v>0</v>
      </c>
      <c r="AS42" s="155">
        <f t="shared" si="141"/>
        <v>0</v>
      </c>
      <c r="AT42" s="155">
        <f t="shared" si="141"/>
        <v>0</v>
      </c>
      <c r="AU42" s="155">
        <f t="shared" si="141"/>
        <v>0</v>
      </c>
      <c r="AV42" s="155">
        <f t="shared" si="141"/>
        <v>0</v>
      </c>
      <c r="AW42" s="155">
        <f t="shared" si="141"/>
        <v>0</v>
      </c>
      <c r="AX42" s="155">
        <f t="shared" si="141"/>
        <v>0</v>
      </c>
      <c r="AY42" s="155">
        <f t="shared" si="141"/>
        <v>0</v>
      </c>
      <c r="AZ42" s="155">
        <f t="shared" si="141"/>
        <v>0</v>
      </c>
      <c r="BA42" s="155">
        <f t="shared" si="141"/>
        <v>0</v>
      </c>
      <c r="BB42" s="155">
        <f t="shared" si="141"/>
        <v>0</v>
      </c>
      <c r="BC42" s="155">
        <f t="shared" si="141"/>
        <v>5</v>
      </c>
      <c r="BD42" s="155">
        <f t="shared" si="141"/>
        <v>145189.79999999996</v>
      </c>
      <c r="BE42" s="155">
        <f t="shared" si="141"/>
        <v>0</v>
      </c>
      <c r="BF42" s="155">
        <f t="shared" si="141"/>
        <v>0</v>
      </c>
      <c r="BG42" s="155">
        <f t="shared" si="141"/>
        <v>0</v>
      </c>
      <c r="BH42" s="155">
        <f t="shared" si="141"/>
        <v>0</v>
      </c>
      <c r="BI42" s="155">
        <f t="shared" si="141"/>
        <v>0</v>
      </c>
      <c r="BJ42" s="155">
        <f t="shared" si="141"/>
        <v>0</v>
      </c>
      <c r="BK42" s="155">
        <f t="shared" si="141"/>
        <v>0</v>
      </c>
      <c r="BL42" s="155">
        <f t="shared" si="141"/>
        <v>0</v>
      </c>
      <c r="BM42" s="155">
        <f t="shared" si="141"/>
        <v>0</v>
      </c>
      <c r="BN42" s="155">
        <f t="shared" si="141"/>
        <v>0</v>
      </c>
      <c r="BO42" s="155">
        <f t="shared" si="141"/>
        <v>0</v>
      </c>
      <c r="BP42" s="155">
        <f t="shared" si="141"/>
        <v>0</v>
      </c>
      <c r="BQ42" s="155">
        <f t="shared" si="141"/>
        <v>0</v>
      </c>
      <c r="BR42" s="155">
        <f t="shared" si="141"/>
        <v>0</v>
      </c>
      <c r="BS42" s="155">
        <f t="shared" si="141"/>
        <v>0</v>
      </c>
      <c r="BT42" s="155">
        <f t="shared" si="141"/>
        <v>0</v>
      </c>
      <c r="BU42" s="155">
        <f t="shared" si="141"/>
        <v>0</v>
      </c>
      <c r="BV42" s="155">
        <f t="shared" si="141"/>
        <v>0</v>
      </c>
      <c r="BW42" s="155">
        <f t="shared" si="141"/>
        <v>0</v>
      </c>
      <c r="BX42" s="155">
        <f t="shared" si="141"/>
        <v>0</v>
      </c>
      <c r="BY42" s="155">
        <f t="shared" si="141"/>
        <v>0</v>
      </c>
      <c r="BZ42" s="155">
        <f t="shared" si="141"/>
        <v>0</v>
      </c>
      <c r="CA42" s="155">
        <f t="shared" ref="CA42:DF42" si="142">SUM(CA43:CA44)</f>
        <v>0</v>
      </c>
      <c r="CB42" s="155">
        <f t="shared" si="142"/>
        <v>0</v>
      </c>
      <c r="CC42" s="155">
        <f t="shared" si="142"/>
        <v>0</v>
      </c>
      <c r="CD42" s="155">
        <f t="shared" si="142"/>
        <v>0</v>
      </c>
      <c r="CE42" s="155">
        <f t="shared" si="142"/>
        <v>0</v>
      </c>
      <c r="CF42" s="155">
        <f t="shared" si="142"/>
        <v>0</v>
      </c>
      <c r="CG42" s="155">
        <f t="shared" si="142"/>
        <v>0</v>
      </c>
      <c r="CH42" s="155">
        <f t="shared" si="142"/>
        <v>0</v>
      </c>
      <c r="CI42" s="155">
        <f t="shared" si="142"/>
        <v>0</v>
      </c>
      <c r="CJ42" s="155">
        <f t="shared" si="142"/>
        <v>0</v>
      </c>
      <c r="CK42" s="155">
        <f t="shared" si="142"/>
        <v>0</v>
      </c>
      <c r="CL42" s="155">
        <f t="shared" si="142"/>
        <v>0</v>
      </c>
      <c r="CM42" s="155">
        <f t="shared" si="142"/>
        <v>0</v>
      </c>
      <c r="CN42" s="155">
        <f t="shared" si="142"/>
        <v>0</v>
      </c>
      <c r="CO42" s="155">
        <f t="shared" si="142"/>
        <v>0</v>
      </c>
      <c r="CP42" s="155">
        <f t="shared" si="142"/>
        <v>0</v>
      </c>
      <c r="CQ42" s="155">
        <f t="shared" si="142"/>
        <v>0</v>
      </c>
      <c r="CR42" s="155">
        <f t="shared" si="142"/>
        <v>0</v>
      </c>
      <c r="CS42" s="155">
        <f t="shared" si="142"/>
        <v>0</v>
      </c>
      <c r="CT42" s="155">
        <f t="shared" si="142"/>
        <v>0</v>
      </c>
      <c r="CU42" s="155">
        <f t="shared" si="142"/>
        <v>0</v>
      </c>
      <c r="CV42" s="155">
        <f t="shared" si="142"/>
        <v>0</v>
      </c>
      <c r="CW42" s="155">
        <f t="shared" si="142"/>
        <v>0</v>
      </c>
      <c r="CX42" s="155">
        <f t="shared" si="142"/>
        <v>0</v>
      </c>
      <c r="CY42" s="155">
        <f t="shared" si="142"/>
        <v>0</v>
      </c>
      <c r="CZ42" s="155">
        <f t="shared" si="142"/>
        <v>0</v>
      </c>
      <c r="DA42" s="155">
        <f t="shared" si="142"/>
        <v>0</v>
      </c>
      <c r="DB42" s="155">
        <f t="shared" si="142"/>
        <v>0</v>
      </c>
      <c r="DC42" s="155">
        <f t="shared" si="142"/>
        <v>0</v>
      </c>
      <c r="DD42" s="155">
        <f t="shared" si="142"/>
        <v>0</v>
      </c>
      <c r="DE42" s="155">
        <f t="shared" si="142"/>
        <v>5</v>
      </c>
      <c r="DF42" s="155">
        <f t="shared" si="142"/>
        <v>145189.79999999996</v>
      </c>
    </row>
    <row r="43" spans="1:110" s="6" customFormat="1" x14ac:dyDescent="0.25">
      <c r="A43" s="70"/>
      <c r="B43" s="70">
        <v>24</v>
      </c>
      <c r="C43" s="71" t="s">
        <v>176</v>
      </c>
      <c r="D43" s="72" t="s">
        <v>177</v>
      </c>
      <c r="E43" s="36">
        <v>15030</v>
      </c>
      <c r="F43" s="37">
        <v>1.38</v>
      </c>
      <c r="G43" s="38"/>
      <c r="H43" s="78">
        <v>1</v>
      </c>
      <c r="I43" s="84"/>
      <c r="J43" s="84"/>
      <c r="K43" s="41">
        <v>1.4</v>
      </c>
      <c r="L43" s="41">
        <v>1.68</v>
      </c>
      <c r="M43" s="41">
        <v>2.23</v>
      </c>
      <c r="N43" s="42">
        <v>2.57</v>
      </c>
      <c r="O43" s="51"/>
      <c r="P43" s="44">
        <f>SUM(O43*$E43*$F43*$H43*$K43*$P$10)</f>
        <v>0</v>
      </c>
      <c r="Q43" s="45"/>
      <c r="R43" s="44">
        <f t="shared" ref="R43:R44" si="143">SUM(Q43*$E43*$F43*$H43*$K43*R$10)</f>
        <v>0</v>
      </c>
      <c r="S43" s="45"/>
      <c r="T43" s="44">
        <f t="shared" ref="T43:T44" si="144">SUM(S43*$E43*$F43*$H43*$K43*T$10)</f>
        <v>0</v>
      </c>
      <c r="U43" s="45"/>
      <c r="V43" s="44">
        <f>SUM(U43*$E43*$F43*$H43*$K43*$V$10)</f>
        <v>0</v>
      </c>
      <c r="W43" s="45"/>
      <c r="X43" s="44"/>
      <c r="Y43" s="45"/>
      <c r="Z43" s="44"/>
      <c r="AA43" s="36"/>
      <c r="AB43" s="44"/>
      <c r="AC43" s="45"/>
      <c r="AD43" s="44"/>
      <c r="AE43" s="45"/>
      <c r="AF43" s="44"/>
      <c r="AG43" s="45">
        <v>0</v>
      </c>
      <c r="AH43" s="44">
        <v>0</v>
      </c>
      <c r="AI43" s="45">
        <v>0</v>
      </c>
      <c r="AJ43" s="44">
        <f t="shared" ref="AJ43:AJ44" si="145">AI43*$E43*$F43*$H43*$L43*AJ$10</f>
        <v>0</v>
      </c>
      <c r="AK43" s="45"/>
      <c r="AL43" s="44">
        <f>AK43*$E43*$F43*$H43*$L43*$AD$10</f>
        <v>0</v>
      </c>
      <c r="AM43" s="36"/>
      <c r="AN43" s="44">
        <f>SUM(AM43*$E43*$F43*$H43*$K43*$AN$10)</f>
        <v>0</v>
      </c>
      <c r="AO43" s="45"/>
      <c r="AP43" s="44">
        <f>SUM(AO43*$E43*$F43*$H43*$K43*AP$10)</f>
        <v>0</v>
      </c>
      <c r="AQ43" s="45"/>
      <c r="AR43" s="44">
        <f t="shared" ref="AR43:AR44" si="146">SUM(AQ43*$E43*$F43*$H43*$K43*AR$10)</f>
        <v>0</v>
      </c>
      <c r="AS43" s="45"/>
      <c r="AT43" s="44">
        <f>SUM(AS43*$E43*$F43*$H43*$K43*$AH$10)</f>
        <v>0</v>
      </c>
      <c r="AU43" s="45"/>
      <c r="AV43" s="44">
        <f t="shared" ref="AV43:AV44" si="147">SUM(AU43*$E43*$F43*$H43*$K43*AV$10)</f>
        <v>0</v>
      </c>
      <c r="AW43" s="45"/>
      <c r="AX43" s="44">
        <f>SUM(AW43*$E43*$F43*$H43*$K43*AX$10)</f>
        <v>0</v>
      </c>
      <c r="AY43" s="45"/>
      <c r="AZ43" s="44">
        <f>SUM(AY43*$E43*$F43*$H43*$K43*$AZ$10)</f>
        <v>0</v>
      </c>
      <c r="BA43" s="45"/>
      <c r="BB43" s="44">
        <f>SUM(BA43*$E43*$F43*$H43*$K43*$AL$10)</f>
        <v>0</v>
      </c>
      <c r="BC43" s="45">
        <v>5</v>
      </c>
      <c r="BD43" s="44">
        <f t="shared" ref="BD43:BD44" si="148">SUM(BC43*$E43*$F43*$H43*$K43*BD$10)</f>
        <v>145189.79999999996</v>
      </c>
      <c r="BE43" s="45"/>
      <c r="BF43" s="44">
        <f t="shared" ref="BF43:BF44" si="149">SUM(BE43*$E43*$F43*$H43*$K43*BF$10)</f>
        <v>0</v>
      </c>
      <c r="BG43" s="45"/>
      <c r="BH43" s="44">
        <f t="shared" ref="BH43:BH44" si="150">SUM(BG43*$E43*$F43*$H43*$K43*BH$10)</f>
        <v>0</v>
      </c>
      <c r="BI43" s="45"/>
      <c r="BJ43" s="44">
        <f t="shared" ref="BJ43:BL44" si="151">SUM(BI43*$E43*$F43*$H43*$K43*BJ$10)</f>
        <v>0</v>
      </c>
      <c r="BK43" s="45"/>
      <c r="BL43" s="44">
        <f t="shared" si="151"/>
        <v>0</v>
      </c>
      <c r="BM43" s="45"/>
      <c r="BN43" s="44">
        <f t="shared" ref="BN43:BP44" si="152">BM43*$E43*$F43*$H43*$L43*BN$10</f>
        <v>0</v>
      </c>
      <c r="BO43" s="45"/>
      <c r="BP43" s="44">
        <f t="shared" si="152"/>
        <v>0</v>
      </c>
      <c r="BQ43" s="45"/>
      <c r="BR43" s="44">
        <f t="shared" ref="BR43:BR44" si="153">BQ43*$E43*$F43*$H43*$L43*BR$10</f>
        <v>0</v>
      </c>
      <c r="BS43" s="45"/>
      <c r="BT43" s="44">
        <f t="shared" ref="BT43:BT44" si="154">BS43*$E43*$F43*$H43*$L43*BT$10</f>
        <v>0</v>
      </c>
      <c r="BU43" s="45"/>
      <c r="BV43" s="44">
        <f t="shared" ref="BV43:BX44" si="155">BU43*$E43*$F43*$H43*$L43*BV$10</f>
        <v>0</v>
      </c>
      <c r="BW43" s="47"/>
      <c r="BX43" s="44">
        <f t="shared" si="155"/>
        <v>0</v>
      </c>
      <c r="BY43" s="45"/>
      <c r="BZ43" s="44">
        <f t="shared" ref="BZ43:BZ44" si="156">BY43*$E43*$F43*$H43*$L43*BZ$10</f>
        <v>0</v>
      </c>
      <c r="CA43" s="48"/>
      <c r="CB43" s="44">
        <f t="shared" ref="CB43:CB44" si="157">CA43*$E43*$F43*$H43*$L43*CB$10</f>
        <v>0</v>
      </c>
      <c r="CC43" s="45"/>
      <c r="CD43" s="44">
        <f t="shared" ref="CD43:CD44" si="158">CC43*$E43*$F43*$H43*$L43*CD$10</f>
        <v>0</v>
      </c>
      <c r="CE43" s="45"/>
      <c r="CF43" s="44">
        <f t="shared" ref="CF43:CF44" si="159">CE43*$E43*$F43*$H43*$L43*CF$10</f>
        <v>0</v>
      </c>
      <c r="CG43" s="44"/>
      <c r="CH43" s="44">
        <f t="shared" ref="CH43:CH44" si="160">CG43*$E43*$F43*$H43*$L43*CH$10</f>
        <v>0</v>
      </c>
      <c r="CI43" s="45"/>
      <c r="CJ43" s="44">
        <f t="shared" ref="CJ43:CJ44" si="161">CI43*$E43*$F43*$H43*$L43*CJ$10</f>
        <v>0</v>
      </c>
      <c r="CK43" s="49"/>
      <c r="CL43" s="44">
        <f t="shared" ref="CL43:CL44" si="162">CK43*$E43*$F43*$H43*$L43*CL$10</f>
        <v>0</v>
      </c>
      <c r="CM43" s="45"/>
      <c r="CN43" s="44">
        <f t="shared" ref="CN43:CN44" si="163">CM43*$E43*$F43*$H43*$L43*CN$10</f>
        <v>0</v>
      </c>
      <c r="CO43" s="45"/>
      <c r="CP43" s="44">
        <f t="shared" ref="CP43:CP44" si="164">CO43*$E43*$F43*$H43*$L43*CP$10</f>
        <v>0</v>
      </c>
      <c r="CQ43" s="45"/>
      <c r="CR43" s="44">
        <f t="shared" ref="CR43:CR44" si="165">CQ43*$E43*$F43*$H43*$M43*CR$10</f>
        <v>0</v>
      </c>
      <c r="CS43" s="45"/>
      <c r="CT43" s="44">
        <f t="shared" ref="CT43:CT44" si="166">CS43*$E43*$F43*$H43*$N43*$CT$10</f>
        <v>0</v>
      </c>
      <c r="CU43" s="44"/>
      <c r="CV43" s="44"/>
      <c r="CW43" s="44"/>
      <c r="CX43" s="44"/>
      <c r="CY43" s="44"/>
      <c r="CZ43" s="44"/>
      <c r="DA43" s="44"/>
      <c r="DB43" s="44"/>
      <c r="DC43" s="44"/>
      <c r="DD43" s="44"/>
      <c r="DE43" s="50">
        <f>SUM(Q43+O43+S43+U43+AC43+Y43+W43+AE43+AI43+AG43+AK43+AQ43+BM43+BS43+AO43+BA43+BC43+CE43+CG43+CC43+CI43+CK43+BW43+BY43+AS43+AU43+AW43+BO43+BQ43+BU43+BE43+BG43+BI43+BK43+CA43+CM43+CO43+CQ43+CS43+CU43+CW43+DC43+DA43)</f>
        <v>5</v>
      </c>
      <c r="DF43" s="50">
        <f>SUM(R43+P43+T43+V43+AD43+Z43+X43+AF43+AJ43+AH43+AL43+AR43+BN43+BT43+AP43+BB43+BD43+CF43+CH43+CD43+CJ43+CL43+BX43+BZ43+AT43+AV43+AX43+BP43+BR43+BV43+BF43+BH43+BJ43+BL43+CB43+CN43+CP43+CR43+CT43+CV43+CX43+DD43+DB43)</f>
        <v>145189.79999999996</v>
      </c>
    </row>
    <row r="44" spans="1:110" s="6" customFormat="1" ht="30" x14ac:dyDescent="0.25">
      <c r="A44" s="70"/>
      <c r="B44" s="70">
        <v>25</v>
      </c>
      <c r="C44" s="71" t="s">
        <v>178</v>
      </c>
      <c r="D44" s="72" t="s">
        <v>179</v>
      </c>
      <c r="E44" s="36">
        <v>15030</v>
      </c>
      <c r="F44" s="39">
        <v>2.09</v>
      </c>
      <c r="G44" s="38"/>
      <c r="H44" s="78">
        <v>1</v>
      </c>
      <c r="I44" s="84"/>
      <c r="J44" s="84"/>
      <c r="K44" s="41">
        <v>1.4</v>
      </c>
      <c r="L44" s="41">
        <v>1.68</v>
      </c>
      <c r="M44" s="41">
        <v>2.23</v>
      </c>
      <c r="N44" s="42">
        <v>2.57</v>
      </c>
      <c r="O44" s="51"/>
      <c r="P44" s="44">
        <f>SUM(O44*$E44*$F44*$H44*$K44*$P$10)</f>
        <v>0</v>
      </c>
      <c r="Q44" s="51"/>
      <c r="R44" s="44">
        <f t="shared" si="143"/>
        <v>0</v>
      </c>
      <c r="S44" s="51"/>
      <c r="T44" s="44">
        <f t="shared" si="144"/>
        <v>0</v>
      </c>
      <c r="U44" s="51"/>
      <c r="V44" s="44">
        <f>SUM(U44*$E44*$F44*$H44*$K44*$V$10)</f>
        <v>0</v>
      </c>
      <c r="W44" s="51"/>
      <c r="X44" s="44"/>
      <c r="Y44" s="45"/>
      <c r="Z44" s="44"/>
      <c r="AA44" s="36"/>
      <c r="AB44" s="44"/>
      <c r="AC44" s="51"/>
      <c r="AD44" s="44"/>
      <c r="AE44" s="51"/>
      <c r="AF44" s="44"/>
      <c r="AG44" s="51"/>
      <c r="AH44" s="44"/>
      <c r="AI44" s="51"/>
      <c r="AJ44" s="44">
        <f t="shared" si="145"/>
        <v>0</v>
      </c>
      <c r="AK44" s="51"/>
      <c r="AL44" s="44">
        <f>AK44*$E44*$F44*$H44*$L44*$AD$10</f>
        <v>0</v>
      </c>
      <c r="AM44" s="36"/>
      <c r="AN44" s="44">
        <f>SUM(AM44*$E44*$F44*$H44*$K44*$AN$10)</f>
        <v>0</v>
      </c>
      <c r="AO44" s="51"/>
      <c r="AP44" s="44">
        <f>SUM(AO44*$E44*$F44*$H44*$K44*AP$10)</f>
        <v>0</v>
      </c>
      <c r="AQ44" s="51"/>
      <c r="AR44" s="44">
        <f t="shared" si="146"/>
        <v>0</v>
      </c>
      <c r="AS44" s="51"/>
      <c r="AT44" s="44">
        <f>SUM(AS44*$E44*$F44*$H44*$K44*$AH$10)</f>
        <v>0</v>
      </c>
      <c r="AU44" s="51"/>
      <c r="AV44" s="44">
        <f t="shared" si="147"/>
        <v>0</v>
      </c>
      <c r="AW44" s="51"/>
      <c r="AX44" s="44">
        <f>SUM(AW44*$E44*$F44*$H44*$K44*AX$10)</f>
        <v>0</v>
      </c>
      <c r="AY44" s="51"/>
      <c r="AZ44" s="44">
        <f>SUM(AY44*$E44*$F44*$H44*$K44*$AZ$10)</f>
        <v>0</v>
      </c>
      <c r="BA44" s="51"/>
      <c r="BB44" s="44">
        <f>SUM(BA44*$E44*$F44*$H44*$K44*$AL$10)</f>
        <v>0</v>
      </c>
      <c r="BC44" s="51"/>
      <c r="BD44" s="44">
        <f t="shared" si="148"/>
        <v>0</v>
      </c>
      <c r="BE44" s="51"/>
      <c r="BF44" s="44">
        <f t="shared" si="149"/>
        <v>0</v>
      </c>
      <c r="BG44" s="51"/>
      <c r="BH44" s="44">
        <f t="shared" si="150"/>
        <v>0</v>
      </c>
      <c r="BI44" s="51"/>
      <c r="BJ44" s="44">
        <f t="shared" si="151"/>
        <v>0</v>
      </c>
      <c r="BK44" s="51"/>
      <c r="BL44" s="44">
        <f t="shared" si="151"/>
        <v>0</v>
      </c>
      <c r="BM44" s="51"/>
      <c r="BN44" s="44">
        <f t="shared" si="152"/>
        <v>0</v>
      </c>
      <c r="BO44" s="51"/>
      <c r="BP44" s="44">
        <f t="shared" si="152"/>
        <v>0</v>
      </c>
      <c r="BQ44" s="51"/>
      <c r="BR44" s="44">
        <f t="shared" si="153"/>
        <v>0</v>
      </c>
      <c r="BS44" s="51"/>
      <c r="BT44" s="44">
        <f t="shared" si="154"/>
        <v>0</v>
      </c>
      <c r="BU44" s="51"/>
      <c r="BV44" s="44">
        <f t="shared" si="155"/>
        <v>0</v>
      </c>
      <c r="BW44" s="74"/>
      <c r="BX44" s="44">
        <f t="shared" si="155"/>
        <v>0</v>
      </c>
      <c r="BY44" s="51"/>
      <c r="BZ44" s="44">
        <f t="shared" si="156"/>
        <v>0</v>
      </c>
      <c r="CA44" s="53"/>
      <c r="CB44" s="44">
        <f t="shared" si="157"/>
        <v>0</v>
      </c>
      <c r="CC44" s="51"/>
      <c r="CD44" s="44">
        <f t="shared" si="158"/>
        <v>0</v>
      </c>
      <c r="CE44" s="51"/>
      <c r="CF44" s="44">
        <f t="shared" si="159"/>
        <v>0</v>
      </c>
      <c r="CG44" s="43"/>
      <c r="CH44" s="44">
        <f t="shared" si="160"/>
        <v>0</v>
      </c>
      <c r="CI44" s="51"/>
      <c r="CJ44" s="44">
        <f t="shared" si="161"/>
        <v>0</v>
      </c>
      <c r="CK44" s="51"/>
      <c r="CL44" s="44">
        <f t="shared" si="162"/>
        <v>0</v>
      </c>
      <c r="CM44" s="51"/>
      <c r="CN44" s="44">
        <f t="shared" si="163"/>
        <v>0</v>
      </c>
      <c r="CO44" s="51"/>
      <c r="CP44" s="44">
        <f t="shared" si="164"/>
        <v>0</v>
      </c>
      <c r="CQ44" s="51"/>
      <c r="CR44" s="44">
        <f t="shared" si="165"/>
        <v>0</v>
      </c>
      <c r="CS44" s="51"/>
      <c r="CT44" s="44">
        <f t="shared" si="166"/>
        <v>0</v>
      </c>
      <c r="CU44" s="44"/>
      <c r="CV44" s="44"/>
      <c r="CW44" s="44"/>
      <c r="CX44" s="44"/>
      <c r="CY44" s="44"/>
      <c r="CZ44" s="44"/>
      <c r="DA44" s="44"/>
      <c r="DB44" s="44"/>
      <c r="DC44" s="44"/>
      <c r="DD44" s="44"/>
      <c r="DE44" s="50">
        <f>SUM(Q44+O44+S44+U44+AC44+Y44+W44+AE44+AI44+AG44+AK44+AQ44+BM44+BS44+AO44+BA44+BC44+CE44+CG44+CC44+CI44+CK44+BW44+BY44+AS44+AU44+AW44+BO44+BQ44+BU44+BE44+BG44+BI44+BK44+CA44+CM44+CO44+CQ44+CS44+CU44+CW44+DC44+DA44)</f>
        <v>0</v>
      </c>
      <c r="DF44" s="50">
        <f>SUM(R44+P44+T44+V44+AD44+Z44+X44+AF44+AJ44+AH44+AL44+AR44+BN44+BT44+AP44+BB44+BD44+CF44+CH44+CD44+CJ44+CL44+BX44+BZ44+AT44+AV44+AX44+BP44+BR44+BV44+BF44+BH44+BJ44+BL44+CB44+CN44+CP44+CR44+CT44+CV44+CX44+DD44+DB44)</f>
        <v>0</v>
      </c>
    </row>
    <row r="45" spans="1:110" s="82" customFormat="1" ht="15" x14ac:dyDescent="0.25">
      <c r="A45" s="182">
        <v>10</v>
      </c>
      <c r="B45" s="182"/>
      <c r="C45" s="164" t="s">
        <v>180</v>
      </c>
      <c r="D45" s="169" t="s">
        <v>181</v>
      </c>
      <c r="E45" s="175">
        <v>15030</v>
      </c>
      <c r="F45" s="180"/>
      <c r="G45" s="177"/>
      <c r="H45" s="167"/>
      <c r="I45" s="146"/>
      <c r="J45" s="146"/>
      <c r="K45" s="156"/>
      <c r="L45" s="156"/>
      <c r="M45" s="156"/>
      <c r="N45" s="157">
        <v>2.57</v>
      </c>
      <c r="O45" s="181">
        <f t="shared" ref="O45:BZ45" si="167">O46</f>
        <v>0</v>
      </c>
      <c r="P45" s="181">
        <f t="shared" si="167"/>
        <v>0</v>
      </c>
      <c r="Q45" s="181">
        <f t="shared" si="167"/>
        <v>0</v>
      </c>
      <c r="R45" s="181">
        <f t="shared" si="167"/>
        <v>0</v>
      </c>
      <c r="S45" s="181">
        <f t="shared" si="167"/>
        <v>0</v>
      </c>
      <c r="T45" s="181">
        <f t="shared" si="167"/>
        <v>0</v>
      </c>
      <c r="U45" s="155">
        <f t="shared" si="167"/>
        <v>0</v>
      </c>
      <c r="V45" s="155">
        <f t="shared" si="167"/>
        <v>0</v>
      </c>
      <c r="W45" s="155">
        <f t="shared" si="167"/>
        <v>0</v>
      </c>
      <c r="X45" s="155">
        <f t="shared" si="167"/>
        <v>0</v>
      </c>
      <c r="Y45" s="155">
        <f t="shared" si="167"/>
        <v>0</v>
      </c>
      <c r="Z45" s="155">
        <f t="shared" si="167"/>
        <v>0</v>
      </c>
      <c r="AA45" s="155">
        <f t="shared" si="167"/>
        <v>0</v>
      </c>
      <c r="AB45" s="155">
        <f t="shared" si="167"/>
        <v>0</v>
      </c>
      <c r="AC45" s="155">
        <f t="shared" si="167"/>
        <v>0</v>
      </c>
      <c r="AD45" s="155">
        <f t="shared" si="167"/>
        <v>0</v>
      </c>
      <c r="AE45" s="155">
        <f t="shared" si="167"/>
        <v>0</v>
      </c>
      <c r="AF45" s="155">
        <f t="shared" si="167"/>
        <v>0</v>
      </c>
      <c r="AG45" s="155">
        <f t="shared" si="167"/>
        <v>0</v>
      </c>
      <c r="AH45" s="155">
        <f t="shared" si="167"/>
        <v>0</v>
      </c>
      <c r="AI45" s="155">
        <f t="shared" si="167"/>
        <v>0</v>
      </c>
      <c r="AJ45" s="155">
        <f t="shared" si="167"/>
        <v>0</v>
      </c>
      <c r="AK45" s="155">
        <f t="shared" si="167"/>
        <v>0</v>
      </c>
      <c r="AL45" s="155">
        <f t="shared" si="167"/>
        <v>0</v>
      </c>
      <c r="AM45" s="155">
        <f t="shared" si="167"/>
        <v>0</v>
      </c>
      <c r="AN45" s="155">
        <f t="shared" si="167"/>
        <v>0</v>
      </c>
      <c r="AO45" s="155">
        <f t="shared" si="167"/>
        <v>0</v>
      </c>
      <c r="AP45" s="155">
        <f t="shared" si="167"/>
        <v>0</v>
      </c>
      <c r="AQ45" s="155">
        <f t="shared" si="167"/>
        <v>0</v>
      </c>
      <c r="AR45" s="155">
        <f t="shared" si="167"/>
        <v>0</v>
      </c>
      <c r="AS45" s="155">
        <f t="shared" si="167"/>
        <v>0</v>
      </c>
      <c r="AT45" s="155">
        <f t="shared" si="167"/>
        <v>0</v>
      </c>
      <c r="AU45" s="155">
        <f t="shared" si="167"/>
        <v>0</v>
      </c>
      <c r="AV45" s="155">
        <f t="shared" si="167"/>
        <v>0</v>
      </c>
      <c r="AW45" s="155">
        <f t="shared" si="167"/>
        <v>0</v>
      </c>
      <c r="AX45" s="155">
        <f t="shared" si="167"/>
        <v>0</v>
      </c>
      <c r="AY45" s="155">
        <f t="shared" si="167"/>
        <v>0</v>
      </c>
      <c r="AZ45" s="155">
        <f t="shared" si="167"/>
        <v>0</v>
      </c>
      <c r="BA45" s="155">
        <f t="shared" si="167"/>
        <v>0</v>
      </c>
      <c r="BB45" s="155">
        <f t="shared" si="167"/>
        <v>0</v>
      </c>
      <c r="BC45" s="155">
        <f t="shared" si="167"/>
        <v>1</v>
      </c>
      <c r="BD45" s="155">
        <f t="shared" si="167"/>
        <v>33667.199999999997</v>
      </c>
      <c r="BE45" s="155">
        <f t="shared" si="167"/>
        <v>0</v>
      </c>
      <c r="BF45" s="155">
        <f t="shared" si="167"/>
        <v>0</v>
      </c>
      <c r="BG45" s="155">
        <f t="shared" si="167"/>
        <v>0</v>
      </c>
      <c r="BH45" s="155">
        <f t="shared" si="167"/>
        <v>0</v>
      </c>
      <c r="BI45" s="155">
        <f t="shared" si="167"/>
        <v>0</v>
      </c>
      <c r="BJ45" s="155">
        <f t="shared" si="167"/>
        <v>0</v>
      </c>
      <c r="BK45" s="155">
        <f t="shared" si="167"/>
        <v>0</v>
      </c>
      <c r="BL45" s="155">
        <f t="shared" si="167"/>
        <v>0</v>
      </c>
      <c r="BM45" s="155">
        <f t="shared" si="167"/>
        <v>0</v>
      </c>
      <c r="BN45" s="155">
        <f t="shared" si="167"/>
        <v>0</v>
      </c>
      <c r="BO45" s="155">
        <f t="shared" si="167"/>
        <v>0</v>
      </c>
      <c r="BP45" s="155">
        <f t="shared" si="167"/>
        <v>0</v>
      </c>
      <c r="BQ45" s="155">
        <f t="shared" si="167"/>
        <v>0</v>
      </c>
      <c r="BR45" s="155">
        <f t="shared" si="167"/>
        <v>0</v>
      </c>
      <c r="BS45" s="155">
        <f t="shared" si="167"/>
        <v>0</v>
      </c>
      <c r="BT45" s="155">
        <f t="shared" si="167"/>
        <v>0</v>
      </c>
      <c r="BU45" s="155">
        <f t="shared" si="167"/>
        <v>0</v>
      </c>
      <c r="BV45" s="155">
        <f t="shared" si="167"/>
        <v>0</v>
      </c>
      <c r="BW45" s="155">
        <f t="shared" si="167"/>
        <v>0</v>
      </c>
      <c r="BX45" s="155">
        <f t="shared" si="167"/>
        <v>0</v>
      </c>
      <c r="BY45" s="155">
        <f t="shared" si="167"/>
        <v>0</v>
      </c>
      <c r="BZ45" s="155">
        <f t="shared" si="167"/>
        <v>0</v>
      </c>
      <c r="CA45" s="155">
        <f t="shared" ref="CA45:DF45" si="168">CA46</f>
        <v>0</v>
      </c>
      <c r="CB45" s="155">
        <f t="shared" si="168"/>
        <v>0</v>
      </c>
      <c r="CC45" s="155">
        <f t="shared" si="168"/>
        <v>0</v>
      </c>
      <c r="CD45" s="155">
        <f t="shared" si="168"/>
        <v>0</v>
      </c>
      <c r="CE45" s="155">
        <f t="shared" si="168"/>
        <v>0</v>
      </c>
      <c r="CF45" s="155">
        <f t="shared" si="168"/>
        <v>0</v>
      </c>
      <c r="CG45" s="155">
        <f t="shared" si="168"/>
        <v>0</v>
      </c>
      <c r="CH45" s="155">
        <f t="shared" si="168"/>
        <v>0</v>
      </c>
      <c r="CI45" s="155">
        <f t="shared" si="168"/>
        <v>0</v>
      </c>
      <c r="CJ45" s="155">
        <f t="shared" si="168"/>
        <v>0</v>
      </c>
      <c r="CK45" s="155">
        <f t="shared" si="168"/>
        <v>0</v>
      </c>
      <c r="CL45" s="155">
        <f t="shared" si="168"/>
        <v>0</v>
      </c>
      <c r="CM45" s="155">
        <f t="shared" si="168"/>
        <v>0</v>
      </c>
      <c r="CN45" s="155">
        <f t="shared" si="168"/>
        <v>0</v>
      </c>
      <c r="CO45" s="155">
        <f t="shared" si="168"/>
        <v>0</v>
      </c>
      <c r="CP45" s="155">
        <f t="shared" si="168"/>
        <v>0</v>
      </c>
      <c r="CQ45" s="155">
        <f t="shared" si="168"/>
        <v>0</v>
      </c>
      <c r="CR45" s="155">
        <f t="shared" si="168"/>
        <v>0</v>
      </c>
      <c r="CS45" s="155">
        <f t="shared" si="168"/>
        <v>0</v>
      </c>
      <c r="CT45" s="155">
        <f t="shared" si="168"/>
        <v>0</v>
      </c>
      <c r="CU45" s="155">
        <f t="shared" si="168"/>
        <v>0</v>
      </c>
      <c r="CV45" s="155">
        <f t="shared" si="168"/>
        <v>0</v>
      </c>
      <c r="CW45" s="155">
        <f t="shared" si="168"/>
        <v>0</v>
      </c>
      <c r="CX45" s="155">
        <f t="shared" si="168"/>
        <v>0</v>
      </c>
      <c r="CY45" s="155">
        <f t="shared" si="168"/>
        <v>0</v>
      </c>
      <c r="CZ45" s="155">
        <f t="shared" si="168"/>
        <v>0</v>
      </c>
      <c r="DA45" s="155">
        <f t="shared" si="168"/>
        <v>0</v>
      </c>
      <c r="DB45" s="155">
        <f t="shared" si="168"/>
        <v>0</v>
      </c>
      <c r="DC45" s="155">
        <f t="shared" si="168"/>
        <v>0</v>
      </c>
      <c r="DD45" s="155">
        <f t="shared" si="168"/>
        <v>0</v>
      </c>
      <c r="DE45" s="155">
        <f t="shared" si="168"/>
        <v>1</v>
      </c>
      <c r="DF45" s="155">
        <f t="shared" si="168"/>
        <v>33667.199999999997</v>
      </c>
    </row>
    <row r="46" spans="1:110" s="6" customFormat="1" x14ac:dyDescent="0.25">
      <c r="A46" s="70"/>
      <c r="B46" s="70">
        <v>26</v>
      </c>
      <c r="C46" s="71" t="s">
        <v>182</v>
      </c>
      <c r="D46" s="72" t="s">
        <v>183</v>
      </c>
      <c r="E46" s="36">
        <v>15030</v>
      </c>
      <c r="F46" s="37">
        <v>1.6</v>
      </c>
      <c r="G46" s="38"/>
      <c r="H46" s="78">
        <v>1</v>
      </c>
      <c r="I46" s="84"/>
      <c r="J46" s="84"/>
      <c r="K46" s="41">
        <v>1.4</v>
      </c>
      <c r="L46" s="41">
        <v>1.68</v>
      </c>
      <c r="M46" s="41">
        <v>2.23</v>
      </c>
      <c r="N46" s="42">
        <v>2.57</v>
      </c>
      <c r="O46" s="51"/>
      <c r="P46" s="44">
        <f>SUM(O46*$E46*$F46*$H46*$K46*$P$10)</f>
        <v>0</v>
      </c>
      <c r="Q46" s="45"/>
      <c r="R46" s="44">
        <f t="shared" ref="R46" si="169">SUM(Q46*$E46*$F46*$H46*$K46*R$10)</f>
        <v>0</v>
      </c>
      <c r="S46" s="45"/>
      <c r="T46" s="44">
        <f t="shared" ref="T46" si="170">SUM(S46*$E46*$F46*$H46*$K46*T$10)</f>
        <v>0</v>
      </c>
      <c r="U46" s="45"/>
      <c r="V46" s="44">
        <f>SUM(U46*$E46*$F46*$H46*$K46*$V$10)</f>
        <v>0</v>
      </c>
      <c r="W46" s="45"/>
      <c r="X46" s="44"/>
      <c r="Y46" s="45"/>
      <c r="Z46" s="44"/>
      <c r="AA46" s="36"/>
      <c r="AB46" s="44"/>
      <c r="AC46" s="45"/>
      <c r="AD46" s="44"/>
      <c r="AE46" s="45"/>
      <c r="AF46" s="44"/>
      <c r="AG46" s="45"/>
      <c r="AH46" s="44"/>
      <c r="AI46" s="45"/>
      <c r="AJ46" s="44">
        <f>AI46*$E46*$F46*$H46*$L46*AJ$10</f>
        <v>0</v>
      </c>
      <c r="AK46" s="45"/>
      <c r="AL46" s="44">
        <f>AK46*$E46*$F46*$H46*$L46*$AD$10</f>
        <v>0</v>
      </c>
      <c r="AM46" s="36"/>
      <c r="AN46" s="44">
        <f>SUM(AM46*$E46*$F46*$H46*$K46*$AN$10)</f>
        <v>0</v>
      </c>
      <c r="AO46" s="45"/>
      <c r="AP46" s="44">
        <f>SUM(AO46*$E46*$F46*$H46*$K46*AP$10)</f>
        <v>0</v>
      </c>
      <c r="AQ46" s="45"/>
      <c r="AR46" s="44">
        <f>SUM(AQ46*$E46*$F46*$H46*$K46*AR$10)</f>
        <v>0</v>
      </c>
      <c r="AS46" s="45"/>
      <c r="AT46" s="44">
        <f>SUM(AS46*$E46*$F46*$H46*$K46*$AH$10)</f>
        <v>0</v>
      </c>
      <c r="AU46" s="45"/>
      <c r="AV46" s="44">
        <f>SUM(AU46*$E46*$F46*$H46*$K46*AV$10)</f>
        <v>0</v>
      </c>
      <c r="AW46" s="45"/>
      <c r="AX46" s="44">
        <f>SUM(AW46*$E46*$F46*$H46*$K46*AX$10)</f>
        <v>0</v>
      </c>
      <c r="AY46" s="45"/>
      <c r="AZ46" s="44">
        <f>SUM(AY46*$E46*$F46*$H46*$K46*$AZ$10)</f>
        <v>0</v>
      </c>
      <c r="BA46" s="45"/>
      <c r="BB46" s="44">
        <f>SUM(BA46*$E46*$F46*$H46*$K46*$AL$10)</f>
        <v>0</v>
      </c>
      <c r="BC46" s="45">
        <v>1</v>
      </c>
      <c r="BD46" s="44">
        <f>SUM(BC46*$E46*$F46*$H46*$K46*BD$10)</f>
        <v>33667.199999999997</v>
      </c>
      <c r="BE46" s="45"/>
      <c r="BF46" s="44">
        <f>SUM(BE46*$E46*$F46*$H46*$K46*BF$10)</f>
        <v>0</v>
      </c>
      <c r="BG46" s="45"/>
      <c r="BH46" s="44">
        <f>SUM(BG46*$E46*$F46*$H46*$K46*BH$10)</f>
        <v>0</v>
      </c>
      <c r="BI46" s="45"/>
      <c r="BJ46" s="44">
        <f>SUM(BI46*$E46*$F46*$H46*$K46*BJ$10)</f>
        <v>0</v>
      </c>
      <c r="BK46" s="45"/>
      <c r="BL46" s="44">
        <f>SUM(BK46*$E46*$F46*$H46*$K46*BL$10)</f>
        <v>0</v>
      </c>
      <c r="BM46" s="45"/>
      <c r="BN46" s="44">
        <f>BM46*$E46*$F46*$H46*$L46*BN$10</f>
        <v>0</v>
      </c>
      <c r="BO46" s="45"/>
      <c r="BP46" s="44">
        <f>BO46*$E46*$F46*$H46*$L46*BP$10</f>
        <v>0</v>
      </c>
      <c r="BQ46" s="45"/>
      <c r="BR46" s="44">
        <f>BQ46*$E46*$F46*$H46*$L46*BR$10</f>
        <v>0</v>
      </c>
      <c r="BS46" s="45"/>
      <c r="BT46" s="44">
        <f>BS46*$E46*$F46*$H46*$L46*BT$10</f>
        <v>0</v>
      </c>
      <c r="BU46" s="45"/>
      <c r="BV46" s="44">
        <f>BU46*$E46*$F46*$H46*$L46*BV$10</f>
        <v>0</v>
      </c>
      <c r="BW46" s="48"/>
      <c r="BX46" s="44">
        <f>BW46*$E46*$F46*$H46*$L46*BX$10</f>
        <v>0</v>
      </c>
      <c r="BY46" s="45"/>
      <c r="BZ46" s="44">
        <f>BY46*$E46*$F46*$H46*$L46*BZ$10</f>
        <v>0</v>
      </c>
      <c r="CA46" s="48"/>
      <c r="CB46" s="44">
        <f>CA46*$E46*$F46*$H46*$L46*CB$10</f>
        <v>0</v>
      </c>
      <c r="CC46" s="45"/>
      <c r="CD46" s="44">
        <f>CC46*$E46*$F46*$H46*$L46*CD$10</f>
        <v>0</v>
      </c>
      <c r="CE46" s="45"/>
      <c r="CF46" s="44">
        <f>CE46*$E46*$F46*$H46*$L46*CF$10</f>
        <v>0</v>
      </c>
      <c r="CG46" s="44"/>
      <c r="CH46" s="44">
        <f>CG46*$E46*$F46*$H46*$L46*CH$10</f>
        <v>0</v>
      </c>
      <c r="CI46" s="45"/>
      <c r="CJ46" s="44">
        <f>CI46*$E46*$F46*$H46*$L46*CJ$10</f>
        <v>0</v>
      </c>
      <c r="CK46" s="45"/>
      <c r="CL46" s="44">
        <f>CK46*$E46*$F46*$H46*$L46*CL$10</f>
        <v>0</v>
      </c>
      <c r="CM46" s="45"/>
      <c r="CN46" s="44">
        <f>CM46*$E46*$F46*$H46*$L46*CN$10</f>
        <v>0</v>
      </c>
      <c r="CO46" s="45"/>
      <c r="CP46" s="44">
        <f>CO46*$E46*$F46*$H46*$L46*CP$10</f>
        <v>0</v>
      </c>
      <c r="CQ46" s="45"/>
      <c r="CR46" s="44">
        <f>CQ46*$E46*$F46*$H46*$M46*CR$10</f>
        <v>0</v>
      </c>
      <c r="CS46" s="45"/>
      <c r="CT46" s="44">
        <f>CS46*$E46*$F46*$H46*$N46*$CT$10</f>
        <v>0</v>
      </c>
      <c r="CU46" s="44"/>
      <c r="CV46" s="44"/>
      <c r="CW46" s="44"/>
      <c r="CX46" s="44"/>
      <c r="CY46" s="44"/>
      <c r="CZ46" s="44"/>
      <c r="DA46" s="44"/>
      <c r="DB46" s="44"/>
      <c r="DC46" s="44"/>
      <c r="DD46" s="44"/>
      <c r="DE46" s="50">
        <f>SUM(Q46+O46+S46+U46+AC46+Y46+W46+AE46+AI46+AG46+AK46+AQ46+BM46+BS46+AO46+BA46+BC46+CE46+CG46+CC46+CI46+CK46+BW46+BY46+AS46+AU46+AW46+BO46+BQ46+BU46+BE46+BG46+BI46+BK46+CA46+CM46+CO46+CQ46+CS46+CU46+CW46+DC46+DA46)</f>
        <v>1</v>
      </c>
      <c r="DF46" s="50">
        <f>SUM(R46+P46+T46+V46+AD46+Z46+X46+AF46+AJ46+AH46+AL46+AR46+BN46+BT46+AP46+BB46+BD46+CF46+CH46+CD46+CJ46+CL46+BX46+BZ46+AT46+AV46+AX46+BP46+BR46+BV46+BF46+BH46+BJ46+BL46+CB46+CN46+CP46+CR46+CT46+CV46+CX46+DD46+DB46)</f>
        <v>33667.199999999997</v>
      </c>
    </row>
    <row r="47" spans="1:110" s="82" customFormat="1" ht="15" x14ac:dyDescent="0.25">
      <c r="A47" s="182">
        <v>11</v>
      </c>
      <c r="B47" s="182"/>
      <c r="C47" s="164" t="s">
        <v>184</v>
      </c>
      <c r="D47" s="169" t="s">
        <v>185</v>
      </c>
      <c r="E47" s="175">
        <v>15030</v>
      </c>
      <c r="F47" s="180"/>
      <c r="G47" s="177"/>
      <c r="H47" s="167"/>
      <c r="I47" s="146"/>
      <c r="J47" s="146"/>
      <c r="K47" s="156"/>
      <c r="L47" s="156"/>
      <c r="M47" s="156"/>
      <c r="N47" s="157">
        <v>2.57</v>
      </c>
      <c r="O47" s="181">
        <f t="shared" ref="O47:AB47" si="171">SUM(O48:O49)</f>
        <v>0</v>
      </c>
      <c r="P47" s="181">
        <f t="shared" si="171"/>
        <v>0</v>
      </c>
      <c r="Q47" s="181">
        <f t="shared" si="171"/>
        <v>0</v>
      </c>
      <c r="R47" s="181">
        <f t="shared" si="171"/>
        <v>0</v>
      </c>
      <c r="S47" s="181">
        <f t="shared" si="171"/>
        <v>37</v>
      </c>
      <c r="T47" s="181">
        <f t="shared" si="171"/>
        <v>1058833.4400000002</v>
      </c>
      <c r="U47" s="155">
        <f t="shared" si="171"/>
        <v>0</v>
      </c>
      <c r="V47" s="155">
        <f t="shared" si="171"/>
        <v>0</v>
      </c>
      <c r="W47" s="155">
        <f t="shared" si="171"/>
        <v>0</v>
      </c>
      <c r="X47" s="155">
        <f t="shared" si="171"/>
        <v>0</v>
      </c>
      <c r="Y47" s="155">
        <f t="shared" si="171"/>
        <v>0</v>
      </c>
      <c r="Z47" s="155">
        <f t="shared" si="171"/>
        <v>0</v>
      </c>
      <c r="AA47" s="155">
        <f t="shared" si="171"/>
        <v>0</v>
      </c>
      <c r="AB47" s="155">
        <f t="shared" si="171"/>
        <v>0</v>
      </c>
      <c r="AC47" s="155">
        <f t="shared" ref="AC47:CN47" si="172">SUM(AC48:AC49)</f>
        <v>0</v>
      </c>
      <c r="AD47" s="155">
        <f t="shared" si="172"/>
        <v>0</v>
      </c>
      <c r="AE47" s="155">
        <f t="shared" si="172"/>
        <v>0</v>
      </c>
      <c r="AF47" s="155">
        <f t="shared" si="172"/>
        <v>0</v>
      </c>
      <c r="AG47" s="155">
        <f t="shared" si="172"/>
        <v>0</v>
      </c>
      <c r="AH47" s="155">
        <f t="shared" si="172"/>
        <v>0</v>
      </c>
      <c r="AI47" s="155">
        <f t="shared" si="172"/>
        <v>0</v>
      </c>
      <c r="AJ47" s="155">
        <f t="shared" si="172"/>
        <v>0</v>
      </c>
      <c r="AK47" s="155">
        <f t="shared" si="172"/>
        <v>0</v>
      </c>
      <c r="AL47" s="155">
        <f t="shared" si="172"/>
        <v>0</v>
      </c>
      <c r="AM47" s="155">
        <f t="shared" si="172"/>
        <v>0</v>
      </c>
      <c r="AN47" s="155">
        <f t="shared" si="172"/>
        <v>0</v>
      </c>
      <c r="AO47" s="155">
        <f t="shared" si="172"/>
        <v>0</v>
      </c>
      <c r="AP47" s="155">
        <f t="shared" si="172"/>
        <v>0</v>
      </c>
      <c r="AQ47" s="155">
        <f t="shared" si="172"/>
        <v>0</v>
      </c>
      <c r="AR47" s="155">
        <f t="shared" si="172"/>
        <v>0</v>
      </c>
      <c r="AS47" s="155">
        <f t="shared" si="172"/>
        <v>0</v>
      </c>
      <c r="AT47" s="155">
        <f t="shared" si="172"/>
        <v>0</v>
      </c>
      <c r="AU47" s="155">
        <f t="shared" si="172"/>
        <v>0</v>
      </c>
      <c r="AV47" s="155">
        <f t="shared" si="172"/>
        <v>0</v>
      </c>
      <c r="AW47" s="155">
        <f t="shared" si="172"/>
        <v>0</v>
      </c>
      <c r="AX47" s="155">
        <f t="shared" si="172"/>
        <v>0</v>
      </c>
      <c r="AY47" s="155">
        <f t="shared" si="172"/>
        <v>0</v>
      </c>
      <c r="AZ47" s="155">
        <f t="shared" si="172"/>
        <v>0</v>
      </c>
      <c r="BA47" s="155">
        <f t="shared" si="172"/>
        <v>0</v>
      </c>
      <c r="BB47" s="155">
        <f t="shared" si="172"/>
        <v>0</v>
      </c>
      <c r="BC47" s="155">
        <f t="shared" si="172"/>
        <v>0</v>
      </c>
      <c r="BD47" s="155">
        <f t="shared" si="172"/>
        <v>0</v>
      </c>
      <c r="BE47" s="155">
        <f t="shared" si="172"/>
        <v>0</v>
      </c>
      <c r="BF47" s="155">
        <f t="shared" si="172"/>
        <v>0</v>
      </c>
      <c r="BG47" s="155">
        <f t="shared" si="172"/>
        <v>0</v>
      </c>
      <c r="BH47" s="155">
        <f t="shared" si="172"/>
        <v>0</v>
      </c>
      <c r="BI47" s="155">
        <f t="shared" si="172"/>
        <v>0</v>
      </c>
      <c r="BJ47" s="155">
        <f t="shared" si="172"/>
        <v>0</v>
      </c>
      <c r="BK47" s="155">
        <f t="shared" si="172"/>
        <v>0</v>
      </c>
      <c r="BL47" s="155">
        <f t="shared" si="172"/>
        <v>0</v>
      </c>
      <c r="BM47" s="155">
        <f t="shared" si="172"/>
        <v>0</v>
      </c>
      <c r="BN47" s="155">
        <f t="shared" si="172"/>
        <v>0</v>
      </c>
      <c r="BO47" s="155">
        <f t="shared" si="172"/>
        <v>0</v>
      </c>
      <c r="BP47" s="155">
        <f t="shared" si="172"/>
        <v>0</v>
      </c>
      <c r="BQ47" s="155">
        <f t="shared" si="172"/>
        <v>0</v>
      </c>
      <c r="BR47" s="155">
        <f t="shared" si="172"/>
        <v>0</v>
      </c>
      <c r="BS47" s="155">
        <f t="shared" si="172"/>
        <v>0</v>
      </c>
      <c r="BT47" s="155">
        <f t="shared" si="172"/>
        <v>0</v>
      </c>
      <c r="BU47" s="155">
        <f t="shared" si="172"/>
        <v>41</v>
      </c>
      <c r="BV47" s="155">
        <f t="shared" si="172"/>
        <v>1407962.304</v>
      </c>
      <c r="BW47" s="155">
        <f t="shared" si="172"/>
        <v>0</v>
      </c>
      <c r="BX47" s="155">
        <f t="shared" si="172"/>
        <v>0</v>
      </c>
      <c r="BY47" s="155">
        <f t="shared" si="172"/>
        <v>0</v>
      </c>
      <c r="BZ47" s="155">
        <f t="shared" si="172"/>
        <v>0</v>
      </c>
      <c r="CA47" s="155">
        <f t="shared" si="172"/>
        <v>0</v>
      </c>
      <c r="CB47" s="155">
        <f t="shared" si="172"/>
        <v>0</v>
      </c>
      <c r="CC47" s="155">
        <f t="shared" si="172"/>
        <v>0</v>
      </c>
      <c r="CD47" s="155">
        <f t="shared" si="172"/>
        <v>0</v>
      </c>
      <c r="CE47" s="155">
        <f t="shared" si="172"/>
        <v>0</v>
      </c>
      <c r="CF47" s="155">
        <f t="shared" si="172"/>
        <v>0</v>
      </c>
      <c r="CG47" s="155">
        <f t="shared" si="172"/>
        <v>5</v>
      </c>
      <c r="CH47" s="155">
        <f t="shared" si="172"/>
        <v>171702.72000000003</v>
      </c>
      <c r="CI47" s="155">
        <f t="shared" si="172"/>
        <v>0</v>
      </c>
      <c r="CJ47" s="155">
        <f t="shared" si="172"/>
        <v>0</v>
      </c>
      <c r="CK47" s="155">
        <f t="shared" si="172"/>
        <v>0</v>
      </c>
      <c r="CL47" s="155">
        <f t="shared" si="172"/>
        <v>0</v>
      </c>
      <c r="CM47" s="155">
        <f t="shared" si="172"/>
        <v>0</v>
      </c>
      <c r="CN47" s="155">
        <f t="shared" si="172"/>
        <v>0</v>
      </c>
      <c r="CO47" s="155">
        <f t="shared" ref="CO47:DF47" si="173">SUM(CO48:CO49)</f>
        <v>0</v>
      </c>
      <c r="CP47" s="155">
        <f t="shared" si="173"/>
        <v>0</v>
      </c>
      <c r="CQ47" s="155">
        <f t="shared" si="173"/>
        <v>0</v>
      </c>
      <c r="CR47" s="155">
        <f t="shared" si="173"/>
        <v>0</v>
      </c>
      <c r="CS47" s="155">
        <f t="shared" si="173"/>
        <v>0</v>
      </c>
      <c r="CT47" s="155">
        <f t="shared" si="173"/>
        <v>0</v>
      </c>
      <c r="CU47" s="155">
        <f t="shared" si="173"/>
        <v>0</v>
      </c>
      <c r="CV47" s="155">
        <f t="shared" si="173"/>
        <v>0</v>
      </c>
      <c r="CW47" s="155">
        <f t="shared" si="173"/>
        <v>0</v>
      </c>
      <c r="CX47" s="155">
        <f t="shared" si="173"/>
        <v>0</v>
      </c>
      <c r="CY47" s="155">
        <f t="shared" si="173"/>
        <v>0</v>
      </c>
      <c r="CZ47" s="155">
        <f t="shared" si="173"/>
        <v>0</v>
      </c>
      <c r="DA47" s="155">
        <f t="shared" si="173"/>
        <v>0</v>
      </c>
      <c r="DB47" s="155">
        <f t="shared" si="173"/>
        <v>0</v>
      </c>
      <c r="DC47" s="155">
        <f t="shared" si="173"/>
        <v>0</v>
      </c>
      <c r="DD47" s="155">
        <f t="shared" si="173"/>
        <v>0</v>
      </c>
      <c r="DE47" s="155">
        <f t="shared" si="173"/>
        <v>83</v>
      </c>
      <c r="DF47" s="155">
        <f t="shared" si="173"/>
        <v>2638498.4640000002</v>
      </c>
    </row>
    <row r="48" spans="1:110" s="6" customFormat="1" x14ac:dyDescent="0.25">
      <c r="A48" s="70"/>
      <c r="B48" s="70">
        <v>27</v>
      </c>
      <c r="C48" s="71" t="s">
        <v>186</v>
      </c>
      <c r="D48" s="35" t="s">
        <v>187</v>
      </c>
      <c r="E48" s="36">
        <v>15030</v>
      </c>
      <c r="F48" s="37">
        <v>1.49</v>
      </c>
      <c r="G48" s="38"/>
      <c r="H48" s="39">
        <v>1</v>
      </c>
      <c r="I48" s="40"/>
      <c r="J48" s="40"/>
      <c r="K48" s="41">
        <v>1.4</v>
      </c>
      <c r="L48" s="41">
        <v>1.68</v>
      </c>
      <c r="M48" s="41">
        <v>2.23</v>
      </c>
      <c r="N48" s="42">
        <v>2.57</v>
      </c>
      <c r="O48" s="51"/>
      <c r="P48" s="44">
        <f>SUM(O48*$E48*$F48*$H48*$K48*$P$10)</f>
        <v>0</v>
      </c>
      <c r="Q48" s="45">
        <v>0</v>
      </c>
      <c r="R48" s="44">
        <f t="shared" ref="R48:R49" si="174">SUM(Q48*$E48*$F48*$H48*$K48*R$10)</f>
        <v>0</v>
      </c>
      <c r="S48" s="45">
        <v>0</v>
      </c>
      <c r="T48" s="44">
        <f t="shared" ref="T48:T49" si="175">SUM(S48*$E48*$F48*$H48*$K48*T$10)</f>
        <v>0</v>
      </c>
      <c r="U48" s="45">
        <v>0</v>
      </c>
      <c r="V48" s="44">
        <f>SUM(U48*$E48*$F48*$H48*$K48*$V$10)</f>
        <v>0</v>
      </c>
      <c r="W48" s="45">
        <v>0</v>
      </c>
      <c r="X48" s="44"/>
      <c r="Y48" s="45"/>
      <c r="Z48" s="44"/>
      <c r="AA48" s="36"/>
      <c r="AB48" s="44"/>
      <c r="AC48" s="45"/>
      <c r="AD48" s="44"/>
      <c r="AE48" s="45"/>
      <c r="AF48" s="44"/>
      <c r="AG48" s="45">
        <v>0</v>
      </c>
      <c r="AH48" s="44">
        <v>0</v>
      </c>
      <c r="AI48" s="45">
        <v>0</v>
      </c>
      <c r="AJ48" s="44">
        <f t="shared" ref="AJ48:AJ49" si="176">AI48*$E48*$F48*$H48*$L48*AJ$10</f>
        <v>0</v>
      </c>
      <c r="AK48" s="45">
        <v>0</v>
      </c>
      <c r="AL48" s="44">
        <f>AK48*$E48*$F48*$H48*$L48*$AD$10</f>
        <v>0</v>
      </c>
      <c r="AM48" s="36"/>
      <c r="AN48" s="44">
        <f>SUM(AM48*$E48*$F48*$H48*$K48*$AN$10)</f>
        <v>0</v>
      </c>
      <c r="AO48" s="45"/>
      <c r="AP48" s="44">
        <f>SUM(AO48*$E48*$F48*$H48*$K48*AP$10)</f>
        <v>0</v>
      </c>
      <c r="AQ48" s="45">
        <v>0</v>
      </c>
      <c r="AR48" s="44">
        <f t="shared" ref="AR48:AR49" si="177">SUM(AQ48*$E48*$F48*$H48*$K48*AR$10)</f>
        <v>0</v>
      </c>
      <c r="AS48" s="45">
        <v>0</v>
      </c>
      <c r="AT48" s="44">
        <f>SUM(AS48*$E48*$F48*$H48*$K48*$AH$10)</f>
        <v>0</v>
      </c>
      <c r="AU48" s="45"/>
      <c r="AV48" s="44">
        <f t="shared" ref="AV48:AV49" si="178">SUM(AU48*$E48*$F48*$H48*$K48*AV$10)</f>
        <v>0</v>
      </c>
      <c r="AW48" s="45"/>
      <c r="AX48" s="44">
        <f>SUM(AW48*$E48*$F48*$H48*$K48*AX$10)</f>
        <v>0</v>
      </c>
      <c r="AY48" s="45"/>
      <c r="AZ48" s="44">
        <f>SUM(AY48*$E48*$F48*$H48*$K48*$AZ$10)</f>
        <v>0</v>
      </c>
      <c r="BA48" s="45">
        <v>0</v>
      </c>
      <c r="BB48" s="44">
        <f>SUM(BA48*$E48*$F48*$H48*$K48*$AL$10)</f>
        <v>0</v>
      </c>
      <c r="BC48" s="45">
        <v>0</v>
      </c>
      <c r="BD48" s="44">
        <f t="shared" ref="BD48:BD49" si="179">SUM(BC48*$E48*$F48*$H48*$K48*BD$10)</f>
        <v>0</v>
      </c>
      <c r="BE48" s="45">
        <v>0</v>
      </c>
      <c r="BF48" s="44">
        <f t="shared" ref="BF48:BF49" si="180">SUM(BE48*$E48*$F48*$H48*$K48*BF$10)</f>
        <v>0</v>
      </c>
      <c r="BG48" s="45">
        <v>0</v>
      </c>
      <c r="BH48" s="44">
        <f t="shared" ref="BH48:BH49" si="181">SUM(BG48*$E48*$F48*$H48*$K48*BH$10)</f>
        <v>0</v>
      </c>
      <c r="BI48" s="45">
        <v>0</v>
      </c>
      <c r="BJ48" s="44">
        <f t="shared" ref="BJ48:BL49" si="182">SUM(BI48*$E48*$F48*$H48*$K48*BJ$10)</f>
        <v>0</v>
      </c>
      <c r="BK48" s="45"/>
      <c r="BL48" s="44">
        <f t="shared" si="182"/>
        <v>0</v>
      </c>
      <c r="BM48" s="45">
        <v>0</v>
      </c>
      <c r="BN48" s="44">
        <f t="shared" ref="BN48:BP49" si="183">BM48*$E48*$F48*$H48*$L48*BN$10</f>
        <v>0</v>
      </c>
      <c r="BO48" s="45">
        <v>0</v>
      </c>
      <c r="BP48" s="44">
        <f t="shared" si="183"/>
        <v>0</v>
      </c>
      <c r="BQ48" s="45">
        <v>0</v>
      </c>
      <c r="BR48" s="44">
        <f t="shared" ref="BR48:BR49" si="184">BQ48*$E48*$F48*$H48*$L48*BR$10</f>
        <v>0</v>
      </c>
      <c r="BS48" s="45">
        <v>0</v>
      </c>
      <c r="BT48" s="44">
        <f t="shared" ref="BT48:BT49" si="185">BS48*$E48*$F48*$H48*$L48*BT$10</f>
        <v>0</v>
      </c>
      <c r="BU48" s="49"/>
      <c r="BV48" s="44">
        <f t="shared" ref="BV48:BX49" si="186">BU48*$E48*$F48*$H48*$L48*BV$10</f>
        <v>0</v>
      </c>
      <c r="BW48" s="47"/>
      <c r="BX48" s="44">
        <f t="shared" si="186"/>
        <v>0</v>
      </c>
      <c r="BY48" s="45"/>
      <c r="BZ48" s="44">
        <f t="shared" ref="BZ48:BZ49" si="187">BY48*$E48*$F48*$H48*$L48*BZ$10</f>
        <v>0</v>
      </c>
      <c r="CA48" s="48"/>
      <c r="CB48" s="44">
        <f t="shared" ref="CB48:CB49" si="188">CA48*$E48*$F48*$H48*$L48*CB$10</f>
        <v>0</v>
      </c>
      <c r="CC48" s="45"/>
      <c r="CD48" s="44">
        <f t="shared" ref="CD48:CD49" si="189">CC48*$E48*$F48*$H48*$L48*CD$10</f>
        <v>0</v>
      </c>
      <c r="CE48" s="45"/>
      <c r="CF48" s="44">
        <f t="shared" ref="CF48:CF49" si="190">CE48*$E48*$F48*$H48*$L48*CF$10</f>
        <v>0</v>
      </c>
      <c r="CG48" s="44">
        <v>0</v>
      </c>
      <c r="CH48" s="44">
        <f t="shared" ref="CH48:CH49" si="191">CG48*$E48*$F48*$H48*$L48*CH$10</f>
        <v>0</v>
      </c>
      <c r="CI48" s="45">
        <v>0</v>
      </c>
      <c r="CJ48" s="44">
        <f t="shared" ref="CJ48:CJ49" si="192">CI48*$E48*$F48*$H48*$L48*CJ$10</f>
        <v>0</v>
      </c>
      <c r="CK48" s="49"/>
      <c r="CL48" s="44">
        <f t="shared" ref="CL48:CL49" si="193">CK48*$E48*$F48*$H48*$L48*CL$10</f>
        <v>0</v>
      </c>
      <c r="CM48" s="45"/>
      <c r="CN48" s="44">
        <f t="shared" ref="CN48:CN49" si="194">CM48*$E48*$F48*$H48*$L48*CN$10</f>
        <v>0</v>
      </c>
      <c r="CO48" s="45">
        <v>0</v>
      </c>
      <c r="CP48" s="44">
        <f t="shared" ref="CP48:CP49" si="195">CO48*$E48*$F48*$H48*$L48*CP$10</f>
        <v>0</v>
      </c>
      <c r="CQ48" s="45">
        <v>0</v>
      </c>
      <c r="CR48" s="44">
        <f t="shared" ref="CR48:CR49" si="196">CQ48*$E48*$F48*$H48*$M48*CR$10</f>
        <v>0</v>
      </c>
      <c r="CS48" s="45">
        <v>0</v>
      </c>
      <c r="CT48" s="44">
        <f>CS48*$E48*$F48*$H48*$N48*$CT$10</f>
        <v>0</v>
      </c>
      <c r="CU48" s="44"/>
      <c r="CV48" s="44"/>
      <c r="CW48" s="44"/>
      <c r="CX48" s="44"/>
      <c r="CY48" s="44"/>
      <c r="CZ48" s="44"/>
      <c r="DA48" s="44"/>
      <c r="DB48" s="44"/>
      <c r="DC48" s="44"/>
      <c r="DD48" s="44"/>
      <c r="DE48" s="50">
        <f>SUM(Q48+O48+S48+U48+AC48+Y48+W48+AE48+AI48+AG48+AK48+AQ48+BM48+BS48+AO48+BA48+BC48+CE48+CG48+CC48+CI48+CK48+BW48+BY48+AS48+AU48+AW48+BO48+BQ48+BU48+BE48+BG48+BI48+BK48+CA48+CM48+CO48+CQ48+CS48+CU48+CW48+DC48+DA48)</f>
        <v>0</v>
      </c>
      <c r="DF48" s="50">
        <f>SUM(R48+P48+T48+V48+AD48+Z48+X48+AF48+AJ48+AH48+AL48+AR48+BN48+BT48+AP48+BB48+BD48+CF48+CH48+CD48+CJ48+CL48+BX48+BZ48+AT48+AV48+AX48+BP48+BR48+BV48+BF48+BH48+BJ48+BL48+CB48+CN48+CP48+CR48+CT48+CV48+CX48+DD48+DB48)</f>
        <v>0</v>
      </c>
    </row>
    <row r="49" spans="1:110" s="6" customFormat="1" x14ac:dyDescent="0.25">
      <c r="A49" s="70"/>
      <c r="B49" s="70">
        <v>28</v>
      </c>
      <c r="C49" s="71" t="s">
        <v>188</v>
      </c>
      <c r="D49" s="72" t="s">
        <v>189</v>
      </c>
      <c r="E49" s="36">
        <v>15030</v>
      </c>
      <c r="F49" s="37">
        <v>1.36</v>
      </c>
      <c r="G49" s="38"/>
      <c r="H49" s="39">
        <v>1</v>
      </c>
      <c r="I49" s="40"/>
      <c r="J49" s="40"/>
      <c r="K49" s="41">
        <v>1.4</v>
      </c>
      <c r="L49" s="41">
        <v>1.68</v>
      </c>
      <c r="M49" s="41">
        <v>2.23</v>
      </c>
      <c r="N49" s="42">
        <v>2.57</v>
      </c>
      <c r="O49" s="51">
        <v>0</v>
      </c>
      <c r="P49" s="44">
        <f>SUM(O49*$E49*$F49*$H49*$K49*$P$10)</f>
        <v>0</v>
      </c>
      <c r="Q49" s="45"/>
      <c r="R49" s="44">
        <f t="shared" si="174"/>
        <v>0</v>
      </c>
      <c r="S49" s="44">
        <f>39-2</f>
        <v>37</v>
      </c>
      <c r="T49" s="44">
        <f t="shared" si="175"/>
        <v>1058833.4400000002</v>
      </c>
      <c r="U49" s="45"/>
      <c r="V49" s="44">
        <f>SUM(U49*$E49*$F49*$H49*$K49*$V$10)</f>
        <v>0</v>
      </c>
      <c r="W49" s="45"/>
      <c r="X49" s="44"/>
      <c r="Y49" s="45"/>
      <c r="Z49" s="44"/>
      <c r="AA49" s="36">
        <v>0</v>
      </c>
      <c r="AB49" s="44">
        <v>0</v>
      </c>
      <c r="AC49" s="45">
        <v>0</v>
      </c>
      <c r="AD49" s="44">
        <v>0</v>
      </c>
      <c r="AE49" s="45">
        <v>0</v>
      </c>
      <c r="AF49" s="44">
        <v>0</v>
      </c>
      <c r="AG49" s="45">
        <v>0</v>
      </c>
      <c r="AH49" s="44">
        <v>0</v>
      </c>
      <c r="AI49" s="45">
        <v>0</v>
      </c>
      <c r="AJ49" s="44">
        <f t="shared" si="176"/>
        <v>0</v>
      </c>
      <c r="AK49" s="45"/>
      <c r="AL49" s="44">
        <f>AK49*$E49*$F49*$H49*$L49*$AD$10</f>
        <v>0</v>
      </c>
      <c r="AM49" s="36"/>
      <c r="AN49" s="44">
        <f>SUM(AM49*$E49*$F49*$H49*$K49*$AN$10)</f>
        <v>0</v>
      </c>
      <c r="AO49" s="45"/>
      <c r="AP49" s="44">
        <f>SUM(AO49*$E49*$F49*$H49*$K49*AP$10)</f>
        <v>0</v>
      </c>
      <c r="AQ49" s="45"/>
      <c r="AR49" s="44">
        <f t="shared" si="177"/>
        <v>0</v>
      </c>
      <c r="AS49" s="45"/>
      <c r="AT49" s="44">
        <f>SUM(AS49*$E49*$F49*$H49*$K49*$AH$10)</f>
        <v>0</v>
      </c>
      <c r="AU49" s="45"/>
      <c r="AV49" s="44">
        <f t="shared" si="178"/>
        <v>0</v>
      </c>
      <c r="AW49" s="45"/>
      <c r="AX49" s="44">
        <f>SUM(AW49*$E49*$F49*$H49*$K49*AX$10)</f>
        <v>0</v>
      </c>
      <c r="AY49" s="45"/>
      <c r="AZ49" s="44">
        <f>SUM(AY49*$E49*$F49*$H49*$K49*$AZ$10)</f>
        <v>0</v>
      </c>
      <c r="BA49" s="45"/>
      <c r="BB49" s="44">
        <f>SUM(BA49*$E49*$F49*$H49*$K49*$AL$10)</f>
        <v>0</v>
      </c>
      <c r="BC49" s="45"/>
      <c r="BD49" s="44">
        <f t="shared" si="179"/>
        <v>0</v>
      </c>
      <c r="BE49" s="45"/>
      <c r="BF49" s="44">
        <f t="shared" si="180"/>
        <v>0</v>
      </c>
      <c r="BG49" s="45"/>
      <c r="BH49" s="44">
        <f t="shared" si="181"/>
        <v>0</v>
      </c>
      <c r="BI49" s="45"/>
      <c r="BJ49" s="44">
        <f t="shared" si="182"/>
        <v>0</v>
      </c>
      <c r="BK49" s="45"/>
      <c r="BL49" s="44">
        <f t="shared" si="182"/>
        <v>0</v>
      </c>
      <c r="BM49" s="45"/>
      <c r="BN49" s="44">
        <f t="shared" si="183"/>
        <v>0</v>
      </c>
      <c r="BO49" s="45"/>
      <c r="BP49" s="44">
        <f t="shared" si="183"/>
        <v>0</v>
      </c>
      <c r="BQ49" s="45"/>
      <c r="BR49" s="44">
        <f t="shared" si="184"/>
        <v>0</v>
      </c>
      <c r="BS49" s="45"/>
      <c r="BT49" s="44">
        <f t="shared" si="185"/>
        <v>0</v>
      </c>
      <c r="BU49" s="79">
        <v>41</v>
      </c>
      <c r="BV49" s="44">
        <f t="shared" si="186"/>
        <v>1407962.304</v>
      </c>
      <c r="BW49" s="48"/>
      <c r="BX49" s="44">
        <f t="shared" si="186"/>
        <v>0</v>
      </c>
      <c r="BY49" s="45"/>
      <c r="BZ49" s="44">
        <f t="shared" si="187"/>
        <v>0</v>
      </c>
      <c r="CA49" s="48"/>
      <c r="CB49" s="44">
        <f t="shared" si="188"/>
        <v>0</v>
      </c>
      <c r="CC49" s="45"/>
      <c r="CD49" s="44">
        <f t="shared" si="189"/>
        <v>0</v>
      </c>
      <c r="CE49" s="45"/>
      <c r="CF49" s="44">
        <f t="shared" si="190"/>
        <v>0</v>
      </c>
      <c r="CG49" s="44">
        <v>5</v>
      </c>
      <c r="CH49" s="44">
        <f t="shared" si="191"/>
        <v>171702.72000000003</v>
      </c>
      <c r="CI49" s="45"/>
      <c r="CJ49" s="44">
        <f t="shared" si="192"/>
        <v>0</v>
      </c>
      <c r="CK49" s="45"/>
      <c r="CL49" s="44">
        <f t="shared" si="193"/>
        <v>0</v>
      </c>
      <c r="CM49" s="45"/>
      <c r="CN49" s="44">
        <f t="shared" si="194"/>
        <v>0</v>
      </c>
      <c r="CO49" s="45"/>
      <c r="CP49" s="44">
        <f t="shared" si="195"/>
        <v>0</v>
      </c>
      <c r="CQ49" s="45"/>
      <c r="CR49" s="44">
        <f t="shared" si="196"/>
        <v>0</v>
      </c>
      <c r="CS49" s="45"/>
      <c r="CT49" s="44">
        <f>CS49*$E49*$F49*$H49*$N49*$CT$10</f>
        <v>0</v>
      </c>
      <c r="CU49" s="44"/>
      <c r="CV49" s="44"/>
      <c r="CW49" s="44"/>
      <c r="CX49" s="44"/>
      <c r="CY49" s="44"/>
      <c r="CZ49" s="44"/>
      <c r="DA49" s="44"/>
      <c r="DB49" s="44"/>
      <c r="DC49" s="44"/>
      <c r="DD49" s="44"/>
      <c r="DE49" s="50">
        <f>SUM(Q49+O49+S49+U49+AC49+Y49+W49+AE49+AI49+AG49+AK49+AQ49+BM49+BS49+AO49+BA49+BC49+CE49+CG49+CC49+CI49+CK49+BW49+BY49+AS49+AU49+AW49+BO49+BQ49+BU49+BE49+BG49+BI49+BK49+CA49+CM49+CO49+CQ49+CS49+CU49+CW49+DC49+DA49)</f>
        <v>83</v>
      </c>
      <c r="DF49" s="50">
        <f>SUM(R49+P49+T49+V49+AD49+Z49+X49+AF49+AJ49+AH49+AL49+AR49+BN49+BT49+AP49+BB49+BD49+CF49+CH49+CD49+CJ49+CL49+BX49+BZ49+AT49+AV49+AX49+BP49+BR49+BV49+BF49+BH49+BJ49+BL49+CB49+CN49+CP49+CR49+CT49+CV49+CX49+DD49+DB49)</f>
        <v>2638498.4640000002</v>
      </c>
    </row>
    <row r="50" spans="1:110" s="82" customFormat="1" ht="15" x14ac:dyDescent="0.25">
      <c r="A50" s="182">
        <v>12</v>
      </c>
      <c r="B50" s="182"/>
      <c r="C50" s="164" t="s">
        <v>190</v>
      </c>
      <c r="D50" s="165" t="s">
        <v>191</v>
      </c>
      <c r="E50" s="175">
        <v>15030</v>
      </c>
      <c r="F50" s="180"/>
      <c r="G50" s="177"/>
      <c r="H50" s="167"/>
      <c r="I50" s="146"/>
      <c r="J50" s="146"/>
      <c r="K50" s="158">
        <v>1.4</v>
      </c>
      <c r="L50" s="156">
        <v>1.68</v>
      </c>
      <c r="M50" s="156">
        <v>2.23</v>
      </c>
      <c r="N50" s="157">
        <v>2.57</v>
      </c>
      <c r="O50" s="181">
        <f t="shared" ref="O50:AB50" si="197">SUM(O51:O60)</f>
        <v>16</v>
      </c>
      <c r="P50" s="181">
        <f t="shared" si="197"/>
        <v>712061.27999999991</v>
      </c>
      <c r="Q50" s="181">
        <f t="shared" si="197"/>
        <v>0</v>
      </c>
      <c r="R50" s="181">
        <f t="shared" si="197"/>
        <v>0</v>
      </c>
      <c r="S50" s="181">
        <f t="shared" si="197"/>
        <v>0</v>
      </c>
      <c r="T50" s="181">
        <f t="shared" si="197"/>
        <v>0</v>
      </c>
      <c r="U50" s="155">
        <f t="shared" si="197"/>
        <v>0</v>
      </c>
      <c r="V50" s="155">
        <f t="shared" si="197"/>
        <v>0</v>
      </c>
      <c r="W50" s="155">
        <f t="shared" si="197"/>
        <v>0</v>
      </c>
      <c r="X50" s="155">
        <f t="shared" si="197"/>
        <v>0</v>
      </c>
      <c r="Y50" s="155">
        <f t="shared" si="197"/>
        <v>0</v>
      </c>
      <c r="Z50" s="155">
        <f t="shared" si="197"/>
        <v>0</v>
      </c>
      <c r="AA50" s="155">
        <f t="shared" si="197"/>
        <v>0</v>
      </c>
      <c r="AB50" s="155">
        <f t="shared" si="197"/>
        <v>0</v>
      </c>
      <c r="AC50" s="155">
        <f t="shared" ref="AC50:CN50" si="198">SUM(AC51:AC60)</f>
        <v>15</v>
      </c>
      <c r="AD50" s="155">
        <f t="shared" si="198"/>
        <v>306161.09999999998</v>
      </c>
      <c r="AE50" s="155">
        <f t="shared" si="198"/>
        <v>3</v>
      </c>
      <c r="AF50" s="155">
        <f t="shared" si="198"/>
        <v>38296.44</v>
      </c>
      <c r="AG50" s="155">
        <f t="shared" si="198"/>
        <v>125</v>
      </c>
      <c r="AH50" s="155">
        <f t="shared" si="198"/>
        <v>15743057.588639999</v>
      </c>
      <c r="AI50" s="155">
        <f t="shared" si="198"/>
        <v>0</v>
      </c>
      <c r="AJ50" s="155">
        <f t="shared" si="198"/>
        <v>0</v>
      </c>
      <c r="AK50" s="155">
        <f t="shared" si="198"/>
        <v>31</v>
      </c>
      <c r="AL50" s="155">
        <f t="shared" si="198"/>
        <v>423196.70399999997</v>
      </c>
      <c r="AM50" s="155">
        <f t="shared" si="198"/>
        <v>0</v>
      </c>
      <c r="AN50" s="155">
        <f t="shared" si="198"/>
        <v>0</v>
      </c>
      <c r="AO50" s="155">
        <f t="shared" si="198"/>
        <v>0</v>
      </c>
      <c r="AP50" s="155">
        <f t="shared" si="198"/>
        <v>0</v>
      </c>
      <c r="AQ50" s="155">
        <f t="shared" si="198"/>
        <v>0</v>
      </c>
      <c r="AR50" s="155">
        <f t="shared" si="198"/>
        <v>0</v>
      </c>
      <c r="AS50" s="155">
        <f t="shared" si="198"/>
        <v>0</v>
      </c>
      <c r="AT50" s="155">
        <f t="shared" si="198"/>
        <v>0</v>
      </c>
      <c r="AU50" s="155">
        <f t="shared" si="198"/>
        <v>0</v>
      </c>
      <c r="AV50" s="155">
        <f t="shared" si="198"/>
        <v>0</v>
      </c>
      <c r="AW50" s="155">
        <f t="shared" si="198"/>
        <v>0</v>
      </c>
      <c r="AX50" s="155">
        <f t="shared" si="198"/>
        <v>0</v>
      </c>
      <c r="AY50" s="155">
        <f t="shared" si="198"/>
        <v>0</v>
      </c>
      <c r="AZ50" s="155">
        <f t="shared" si="198"/>
        <v>0</v>
      </c>
      <c r="BA50" s="155">
        <f t="shared" si="198"/>
        <v>0</v>
      </c>
      <c r="BB50" s="155">
        <f t="shared" si="198"/>
        <v>0</v>
      </c>
      <c r="BC50" s="155">
        <f t="shared" si="198"/>
        <v>0</v>
      </c>
      <c r="BD50" s="155">
        <f t="shared" si="198"/>
        <v>0</v>
      </c>
      <c r="BE50" s="155">
        <f t="shared" si="198"/>
        <v>0</v>
      </c>
      <c r="BF50" s="155">
        <f t="shared" si="198"/>
        <v>0</v>
      </c>
      <c r="BG50" s="155">
        <f t="shared" si="198"/>
        <v>0</v>
      </c>
      <c r="BH50" s="155">
        <f t="shared" si="198"/>
        <v>0</v>
      </c>
      <c r="BI50" s="155">
        <f t="shared" si="198"/>
        <v>0</v>
      </c>
      <c r="BJ50" s="155">
        <f t="shared" si="198"/>
        <v>0</v>
      </c>
      <c r="BK50" s="155">
        <f t="shared" si="198"/>
        <v>74</v>
      </c>
      <c r="BL50" s="155">
        <f t="shared" si="198"/>
        <v>1039053.9599999998</v>
      </c>
      <c r="BM50" s="155">
        <f t="shared" si="198"/>
        <v>23</v>
      </c>
      <c r="BN50" s="155">
        <f t="shared" si="198"/>
        <v>2783107.6298496001</v>
      </c>
      <c r="BO50" s="155">
        <f t="shared" si="198"/>
        <v>0</v>
      </c>
      <c r="BP50" s="155">
        <f t="shared" si="198"/>
        <v>0</v>
      </c>
      <c r="BQ50" s="155">
        <f t="shared" si="198"/>
        <v>240</v>
      </c>
      <c r="BR50" s="155">
        <f t="shared" si="198"/>
        <v>3807760.32</v>
      </c>
      <c r="BS50" s="155">
        <f t="shared" si="198"/>
        <v>0</v>
      </c>
      <c r="BT50" s="155">
        <f t="shared" si="198"/>
        <v>0</v>
      </c>
      <c r="BU50" s="155">
        <f t="shared" si="198"/>
        <v>0</v>
      </c>
      <c r="BV50" s="155">
        <f t="shared" si="198"/>
        <v>0</v>
      </c>
      <c r="BW50" s="155">
        <f t="shared" si="198"/>
        <v>95</v>
      </c>
      <c r="BX50" s="155">
        <f t="shared" si="198"/>
        <v>4626762.8155199997</v>
      </c>
      <c r="BY50" s="155">
        <f t="shared" si="198"/>
        <v>48</v>
      </c>
      <c r="BZ50" s="155">
        <f t="shared" si="198"/>
        <v>1109568.94848</v>
      </c>
      <c r="CA50" s="155">
        <f t="shared" si="198"/>
        <v>0</v>
      </c>
      <c r="CB50" s="155">
        <f t="shared" si="198"/>
        <v>0</v>
      </c>
      <c r="CC50" s="155">
        <f t="shared" si="198"/>
        <v>0</v>
      </c>
      <c r="CD50" s="155">
        <f t="shared" si="198"/>
        <v>0</v>
      </c>
      <c r="CE50" s="155">
        <f t="shared" si="198"/>
        <v>0</v>
      </c>
      <c r="CF50" s="155">
        <f t="shared" si="198"/>
        <v>0</v>
      </c>
      <c r="CG50" s="155">
        <f t="shared" si="198"/>
        <v>8</v>
      </c>
      <c r="CH50" s="155">
        <f t="shared" si="198"/>
        <v>145694.80799999999</v>
      </c>
      <c r="CI50" s="155">
        <f t="shared" si="198"/>
        <v>6</v>
      </c>
      <c r="CJ50" s="155">
        <f t="shared" si="198"/>
        <v>95194.008000000002</v>
      </c>
      <c r="CK50" s="155">
        <f t="shared" si="198"/>
        <v>0</v>
      </c>
      <c r="CL50" s="155">
        <f t="shared" si="198"/>
        <v>0</v>
      </c>
      <c r="CM50" s="155">
        <f t="shared" si="198"/>
        <v>8</v>
      </c>
      <c r="CN50" s="155">
        <f t="shared" si="198"/>
        <v>131302.07999999999</v>
      </c>
      <c r="CO50" s="155">
        <f t="shared" ref="CO50:DF50" si="199">SUM(CO51:CO60)</f>
        <v>10</v>
      </c>
      <c r="CP50" s="155">
        <f t="shared" si="199"/>
        <v>197710.63199999998</v>
      </c>
      <c r="CQ50" s="155">
        <f t="shared" si="199"/>
        <v>20</v>
      </c>
      <c r="CR50" s="155">
        <f t="shared" si="199"/>
        <v>777592.08</v>
      </c>
      <c r="CS50" s="155">
        <f t="shared" si="199"/>
        <v>2</v>
      </c>
      <c r="CT50" s="155">
        <f t="shared" si="199"/>
        <v>74936.573999999993</v>
      </c>
      <c r="CU50" s="155">
        <f t="shared" si="199"/>
        <v>0</v>
      </c>
      <c r="CV50" s="155">
        <f t="shared" si="199"/>
        <v>0</v>
      </c>
      <c r="CW50" s="155">
        <f t="shared" si="199"/>
        <v>0</v>
      </c>
      <c r="CX50" s="155">
        <f t="shared" si="199"/>
        <v>0</v>
      </c>
      <c r="CY50" s="155">
        <f t="shared" si="199"/>
        <v>0</v>
      </c>
      <c r="CZ50" s="155">
        <f t="shared" si="199"/>
        <v>0</v>
      </c>
      <c r="DA50" s="155">
        <f t="shared" si="199"/>
        <v>0</v>
      </c>
      <c r="DB50" s="155">
        <f t="shared" si="199"/>
        <v>0</v>
      </c>
      <c r="DC50" s="155">
        <f t="shared" si="199"/>
        <v>0</v>
      </c>
      <c r="DD50" s="155">
        <f t="shared" si="199"/>
        <v>0</v>
      </c>
      <c r="DE50" s="155">
        <f t="shared" si="199"/>
        <v>724</v>
      </c>
      <c r="DF50" s="155">
        <f t="shared" si="199"/>
        <v>32011456.968489606</v>
      </c>
    </row>
    <row r="51" spans="1:110" s="6" customFormat="1" ht="30" customHeight="1" x14ac:dyDescent="0.25">
      <c r="A51" s="70"/>
      <c r="B51" s="70">
        <v>29</v>
      </c>
      <c r="C51" s="71" t="s">
        <v>192</v>
      </c>
      <c r="D51" s="72" t="s">
        <v>193</v>
      </c>
      <c r="E51" s="36">
        <v>15030</v>
      </c>
      <c r="F51" s="37">
        <v>2.75</v>
      </c>
      <c r="G51" s="38"/>
      <c r="H51" s="39">
        <v>1</v>
      </c>
      <c r="I51" s="40"/>
      <c r="J51" s="40"/>
      <c r="K51" s="41">
        <v>1.4</v>
      </c>
      <c r="L51" s="41">
        <v>1.68</v>
      </c>
      <c r="M51" s="41">
        <v>2.23</v>
      </c>
      <c r="N51" s="42">
        <v>2.57</v>
      </c>
      <c r="O51" s="51"/>
      <c r="P51" s="44">
        <f>SUM(O51*$E51*$F51*$H51*$K51*$P$10)</f>
        <v>0</v>
      </c>
      <c r="Q51" s="45"/>
      <c r="R51" s="44"/>
      <c r="S51" s="45"/>
      <c r="T51" s="44">
        <f t="shared" ref="T51:T53" si="200">SUM(S51*$E51*$F51*$H51*$K51*T$10)</f>
        <v>0</v>
      </c>
      <c r="U51" s="45"/>
      <c r="V51" s="44">
        <f t="shared" ref="V51:V60" si="201">SUM(U51*$E51*$F51*$H51*$K51*$V$10)</f>
        <v>0</v>
      </c>
      <c r="W51" s="45"/>
      <c r="X51" s="44"/>
      <c r="Y51" s="45"/>
      <c r="Z51" s="44"/>
      <c r="AA51" s="36"/>
      <c r="AB51" s="44"/>
      <c r="AC51" s="45"/>
      <c r="AD51" s="44"/>
      <c r="AE51" s="45"/>
      <c r="AF51" s="44"/>
      <c r="AG51" s="45"/>
      <c r="AH51" s="44">
        <f>AG51*E51*F51*H51*K51</f>
        <v>0</v>
      </c>
      <c r="AI51" s="45"/>
      <c r="AJ51" s="44">
        <f t="shared" ref="AJ51:AJ60" si="202">AI51*$E51*$F51*$H51*$L51*AJ$10</f>
        <v>0</v>
      </c>
      <c r="AK51" s="44">
        <v>0</v>
      </c>
      <c r="AL51" s="44">
        <f>AK51*$E51*$F51*$H51*$L51*AL$10</f>
        <v>0</v>
      </c>
      <c r="AM51" s="36"/>
      <c r="AN51" s="44">
        <f>SUM(AM51*$E51*$F51*$H51*$K51*$AN$10)</f>
        <v>0</v>
      </c>
      <c r="AO51" s="45"/>
      <c r="AP51" s="44">
        <f t="shared" ref="AP51:AP60" si="203">SUM(AO51*$E51*$F51*$H51*$K51*AP$10)</f>
        <v>0</v>
      </c>
      <c r="AQ51" s="45"/>
      <c r="AR51" s="44">
        <f t="shared" ref="AR51:AR53" si="204">SUM(AQ51*$E51*$F51*$H51*$K51*AR$10)</f>
        <v>0</v>
      </c>
      <c r="AS51" s="45"/>
      <c r="AT51" s="44">
        <f>SUM(AS51*$E51*$F51*$H51*$K51*$AH$10)</f>
        <v>0</v>
      </c>
      <c r="AU51" s="45"/>
      <c r="AV51" s="44">
        <f t="shared" ref="AV51:AV53" si="205">SUM(AU51*$E51*$F51*$H51*$K51*AV$10)</f>
        <v>0</v>
      </c>
      <c r="AW51" s="45"/>
      <c r="AX51" s="44">
        <f>SUM(AW51*$E51*$F51*$H51*$K51*AX$10)</f>
        <v>0</v>
      </c>
      <c r="AY51" s="45"/>
      <c r="AZ51" s="44">
        <f>SUM(AY51*$E51*$F51*$H51*$K51*$AZ$10)</f>
        <v>0</v>
      </c>
      <c r="BA51" s="45"/>
      <c r="BB51" s="44">
        <f>SUM(BA51*$E51*$F51*$H51*$K51*$AL$10)</f>
        <v>0</v>
      </c>
      <c r="BC51" s="45"/>
      <c r="BD51" s="44">
        <f>SUM(BC51*$E51*$F51*$H51*$K51*BD$10)</f>
        <v>0</v>
      </c>
      <c r="BE51" s="45"/>
      <c r="BF51" s="44">
        <f>SUM(BE51*$E51*$F51*$H51*$K51*BF$10)</f>
        <v>0</v>
      </c>
      <c r="BG51" s="45"/>
      <c r="BH51" s="44">
        <f>SUM(BG51*$E51*$F51*$H51*$K51*BH$10)</f>
        <v>0</v>
      </c>
      <c r="BI51" s="45"/>
      <c r="BJ51" s="44">
        <f>SUM(BI51*$E51*$F51*$H51*$K51*BJ$10)</f>
        <v>0</v>
      </c>
      <c r="BK51" s="45"/>
      <c r="BL51" s="44">
        <f>SUM(BK51*$E51*$F51*$H51*$K51*BL$10)</f>
        <v>0</v>
      </c>
      <c r="BM51" s="45"/>
      <c r="BN51" s="44">
        <f>BM51*$E51*$F51*$H51*$L51*BN$10</f>
        <v>0</v>
      </c>
      <c r="BO51" s="45"/>
      <c r="BP51" s="44">
        <f>BO51*$E51*$F51*$H51*$L51*BP$10</f>
        <v>0</v>
      </c>
      <c r="BQ51" s="81"/>
      <c r="BR51" s="44">
        <f>BQ51*$E51*$F51*$H51*$L51*BR$10</f>
        <v>0</v>
      </c>
      <c r="BS51" s="45"/>
      <c r="BT51" s="44">
        <f>BS51*$E51*$F51*$H51*$L51*BT$10</f>
        <v>0</v>
      </c>
      <c r="BU51" s="45"/>
      <c r="BV51" s="44">
        <f>BU51*$E51*$F51*$H51*$L51*BV$10</f>
        <v>0</v>
      </c>
      <c r="BW51" s="48"/>
      <c r="BX51" s="44">
        <f>BW51*$E51*$F51*$H51*$L51*BX$10</f>
        <v>0</v>
      </c>
      <c r="BY51" s="45"/>
      <c r="BZ51" s="44">
        <f>BY51*$E51*$F51*$H51*$L51*BZ$10</f>
        <v>0</v>
      </c>
      <c r="CA51" s="48">
        <v>0</v>
      </c>
      <c r="CB51" s="44">
        <f>CA51*$E51*$F51*$H51*$L51*CB$10</f>
        <v>0</v>
      </c>
      <c r="CC51" s="45"/>
      <c r="CD51" s="44">
        <f>CC51*$E51*$F51*$H51*$L51*CD$10</f>
        <v>0</v>
      </c>
      <c r="CE51" s="45"/>
      <c r="CF51" s="44">
        <f>CE51*$E51*$F51*$H51*$L51*CF$10</f>
        <v>0</v>
      </c>
      <c r="CG51" s="44"/>
      <c r="CH51" s="44">
        <f>CG51*$E51*$F51*$H51*$L51*CH$10</f>
        <v>0</v>
      </c>
      <c r="CI51" s="45"/>
      <c r="CJ51" s="44">
        <f>CI51*$E51*$F51*$H51*$L51*CJ$10</f>
        <v>0</v>
      </c>
      <c r="CK51" s="45"/>
      <c r="CL51" s="44">
        <f>CK51*$E51*$F51*$H51*$L51*CL$10</f>
        <v>0</v>
      </c>
      <c r="CM51" s="45"/>
      <c r="CN51" s="44">
        <f>CM51*$E51*$F51*$H51*$L51*CN$10</f>
        <v>0</v>
      </c>
      <c r="CO51" s="45"/>
      <c r="CP51" s="44">
        <f>CO51*$E51*$F51*$H51*$L51*CP$10</f>
        <v>0</v>
      </c>
      <c r="CQ51" s="45"/>
      <c r="CR51" s="44">
        <f>CQ51*$E51*$F51*$H51*$M51*CR$10</f>
        <v>0</v>
      </c>
      <c r="CS51" s="45"/>
      <c r="CT51" s="44">
        <f t="shared" ref="CT51:CT53" si="206">CS51*$E51*$F51*$H51*$N51*$CT$10</f>
        <v>0</v>
      </c>
      <c r="CU51" s="44"/>
      <c r="CV51" s="44"/>
      <c r="CW51" s="44"/>
      <c r="CX51" s="44"/>
      <c r="CY51" s="44"/>
      <c r="CZ51" s="44"/>
      <c r="DA51" s="44"/>
      <c r="DB51" s="44"/>
      <c r="DC51" s="44"/>
      <c r="DD51" s="44"/>
      <c r="DE51" s="50">
        <f t="shared" ref="DE51:DF60" si="207">SUM(Q51+O51+S51+U51+AC51+Y51+W51+AE51+AI51+AG51+AK51+AQ51+BM51+BS51+AO51+BA51+BC51+CE51+CG51+CC51+CI51+CK51+BW51+BY51+AS51+AU51+AW51+BO51+BQ51+BU51+BE51+BG51+BI51+BK51+CA51+CM51+CO51+CQ51+CS51+CU51+CW51+DC51+DA51)</f>
        <v>0</v>
      </c>
      <c r="DF51" s="50">
        <f t="shared" si="207"/>
        <v>0</v>
      </c>
    </row>
    <row r="52" spans="1:110" s="6" customFormat="1" ht="30" x14ac:dyDescent="0.25">
      <c r="A52" s="70"/>
      <c r="B52" s="70">
        <v>35</v>
      </c>
      <c r="C52" s="71" t="s">
        <v>194</v>
      </c>
      <c r="D52" s="72" t="s">
        <v>195</v>
      </c>
      <c r="E52" s="36">
        <v>15030</v>
      </c>
      <c r="F52" s="37">
        <v>6</v>
      </c>
      <c r="G52" s="56">
        <v>0.10879999999999999</v>
      </c>
      <c r="H52" s="39">
        <v>1</v>
      </c>
      <c r="I52" s="40"/>
      <c r="J52" s="40"/>
      <c r="K52" s="41">
        <v>1.4</v>
      </c>
      <c r="L52" s="41">
        <v>1.68</v>
      </c>
      <c r="M52" s="41">
        <v>2.23</v>
      </c>
      <c r="N52" s="42">
        <v>2.57</v>
      </c>
      <c r="O52" s="51">
        <v>4</v>
      </c>
      <c r="P52" s="44">
        <f>SUM(O52*$E52*$F52*$H52*$K52*$P$10)</f>
        <v>505007.99999999994</v>
      </c>
      <c r="Q52" s="45"/>
      <c r="R52" s="44"/>
      <c r="S52" s="45"/>
      <c r="T52" s="44">
        <f t="shared" si="200"/>
        <v>0</v>
      </c>
      <c r="U52" s="45"/>
      <c r="V52" s="44">
        <f t="shared" si="201"/>
        <v>0</v>
      </c>
      <c r="W52" s="45"/>
      <c r="X52" s="44"/>
      <c r="Y52" s="45"/>
      <c r="Z52" s="44"/>
      <c r="AA52" s="36"/>
      <c r="AB52" s="44"/>
      <c r="AC52" s="45"/>
      <c r="AD52" s="44"/>
      <c r="AE52" s="45"/>
      <c r="AF52" s="44"/>
      <c r="AG52" s="45"/>
      <c r="AH52" s="62">
        <f t="shared" ref="AH52:AH55" si="208">(AG52*$E52*$F52*((1-$G52)+$G52*$K52*$H52))</f>
        <v>0</v>
      </c>
      <c r="AI52" s="45"/>
      <c r="AJ52" s="44">
        <f t="shared" si="202"/>
        <v>0</v>
      </c>
      <c r="AK52" s="44">
        <v>0</v>
      </c>
      <c r="AL52" s="44">
        <f t="shared" ref="AL52:AL60" si="209">AK52*$E52*$F52*$H52*$L52*AL$10</f>
        <v>0</v>
      </c>
      <c r="AM52" s="36"/>
      <c r="AN52" s="44">
        <f>SUM(AM52*$E52*$F52*$H52*$K52*$AN$10)</f>
        <v>0</v>
      </c>
      <c r="AO52" s="45"/>
      <c r="AP52" s="44">
        <f t="shared" si="203"/>
        <v>0</v>
      </c>
      <c r="AQ52" s="45"/>
      <c r="AR52" s="44">
        <f t="shared" si="204"/>
        <v>0</v>
      </c>
      <c r="AS52" s="45"/>
      <c r="AT52" s="44">
        <f>SUM(AS52*$E52*$F52*$H52*$K52*$AH$10)</f>
        <v>0</v>
      </c>
      <c r="AU52" s="45"/>
      <c r="AV52" s="44">
        <f t="shared" si="205"/>
        <v>0</v>
      </c>
      <c r="AW52" s="45"/>
      <c r="AX52" s="62">
        <f>(AW52*$E52*$F52*((1-$G52)+$G52*$K52*$H52))</f>
        <v>0</v>
      </c>
      <c r="AY52" s="45"/>
      <c r="AZ52" s="44">
        <f>SUM(AY52*$E52*$F52*$H52*$K52*$AZ$10)</f>
        <v>0</v>
      </c>
      <c r="BA52" s="45"/>
      <c r="BB52" s="44">
        <f>SUM(BA52*$E52*$F52*$H52*$K52*$AL$10)</f>
        <v>0</v>
      </c>
      <c r="BC52" s="45"/>
      <c r="BD52" s="62">
        <f t="shared" ref="BD52:BD55" si="210">(BC52*$E52*$F52*((1-$G52)+$G52*$K52*$H52*BD$10))</f>
        <v>0</v>
      </c>
      <c r="BE52" s="45"/>
      <c r="BF52" s="62">
        <f t="shared" ref="BF52:BF55" si="211">(BE52*$E52*$F52*((1-$G52)+$G52*$K52*$H52*BF$10))</f>
        <v>0</v>
      </c>
      <c r="BG52" s="45"/>
      <c r="BH52" s="62">
        <f t="shared" ref="BH52:BH55" si="212">(BG52*$E52*$F52*((1-$G52)+$G52*$K52*$H52*BH$10))</f>
        <v>0</v>
      </c>
      <c r="BI52" s="45"/>
      <c r="BJ52" s="62">
        <f t="shared" ref="BJ52:BL55" si="213">(BI52*$E52*$F52*((1-$G52)+$G52*$K52*$H52*BJ$10))</f>
        <v>0</v>
      </c>
      <c r="BK52" s="45"/>
      <c r="BL52" s="62">
        <f t="shared" si="213"/>
        <v>0</v>
      </c>
      <c r="BM52" s="45">
        <v>11</v>
      </c>
      <c r="BN52" s="62">
        <f t="shared" ref="BN52:BP55" si="214">(BM52*$E52*$F52*((1-$G52)+$G52*$L52*$H52*BN$10))</f>
        <v>1065370.6483200002</v>
      </c>
      <c r="BO52" s="45"/>
      <c r="BP52" s="62">
        <f t="shared" si="214"/>
        <v>0</v>
      </c>
      <c r="BQ52" s="81"/>
      <c r="BR52" s="62">
        <f t="shared" ref="BR52:BR55" si="215">(BQ52*$E52*$F52*((1-$G52)+$G52*$L52*$H52*BR$10))</f>
        <v>0</v>
      </c>
      <c r="BS52" s="45"/>
      <c r="BT52" s="62">
        <f t="shared" ref="BT52:BT55" si="216">(BS52*$E52*$F52*((1-$G52)+$G52*$L52*$H52*BT$10))</f>
        <v>0</v>
      </c>
      <c r="BU52" s="45"/>
      <c r="BV52" s="62">
        <f t="shared" ref="BV52:BX55" si="217">(BU52*$E52*$F52*((1-$G52)+$G52*$L52*$H52*BV$10))</f>
        <v>0</v>
      </c>
      <c r="BW52" s="48"/>
      <c r="BX52" s="62">
        <f t="shared" si="217"/>
        <v>0</v>
      </c>
      <c r="BY52" s="44">
        <v>4</v>
      </c>
      <c r="BZ52" s="62">
        <f t="shared" ref="BZ52:BZ55" si="218">(BY52*$E52*$F52*((1-$G52)+$G52*$L52*$H52*BZ$10))</f>
        <v>387407.50848000002</v>
      </c>
      <c r="CA52" s="48">
        <v>0</v>
      </c>
      <c r="CB52" s="62">
        <f t="shared" ref="CB52:CB55" si="219">(CA52*$E52*$F52*((1-$G52)+$G52*$L52*$H52*CB$10))</f>
        <v>0</v>
      </c>
      <c r="CC52" s="45"/>
      <c r="CD52" s="62">
        <f t="shared" ref="CD52:CD55" si="220">(CC52*$E52*$F52*((1-$G52)+$G52*$L52*$H52*CD$10))</f>
        <v>0</v>
      </c>
      <c r="CE52" s="45"/>
      <c r="CF52" s="62">
        <f t="shared" ref="CF52:CF55" si="221">(CE52*$E52*$F52*((1-$G52)+$G52*$L52*$H52*CF$10))</f>
        <v>0</v>
      </c>
      <c r="CG52" s="44"/>
      <c r="CH52" s="62">
        <f t="shared" ref="CH52:CH55" si="222">(CG52*$E52*$F52*((1-$G52)+$G52*$L52*$H52*CH$10))</f>
        <v>0</v>
      </c>
      <c r="CI52" s="45"/>
      <c r="CJ52" s="62">
        <f t="shared" ref="CJ52:CJ55" si="223">(CI52*$E52*$F52*((1-$G52)+$G52*$L52*$H52*CJ$10))</f>
        <v>0</v>
      </c>
      <c r="CK52" s="45"/>
      <c r="CL52" s="62">
        <f t="shared" ref="CL52:CL55" si="224">(CK52*$E52*$F52*((1-$G52)+$G52*$L52*$H52*CL$10))</f>
        <v>0</v>
      </c>
      <c r="CM52" s="45"/>
      <c r="CN52" s="62">
        <f t="shared" ref="CN52:CN55" si="225">(CM52*$E52*$F52*((1-$G52)+$G52*$L52*$H52*CN$10))</f>
        <v>0</v>
      </c>
      <c r="CO52" s="45"/>
      <c r="CP52" s="62">
        <f t="shared" ref="CP52:CP55" si="226">(CO52*$E52*$F52*((1-$G52)+$G52*$L52*$H52*CP$10))</f>
        <v>0</v>
      </c>
      <c r="CQ52" s="45"/>
      <c r="CR52" s="62">
        <f t="shared" ref="CR52:CR55" si="227">(CQ52*$E52*$F52*((1-$G52)+$G52*$M52*$H52*CR$10))</f>
        <v>0</v>
      </c>
      <c r="CS52" s="45"/>
      <c r="CT52" s="44">
        <f t="shared" si="206"/>
        <v>0</v>
      </c>
      <c r="CU52" s="44"/>
      <c r="CV52" s="62">
        <f t="shared" ref="CV52:CV55" si="228">(CU52*$E52*$F52*((1-$G52)+$G52*$K52*$H52))</f>
        <v>0</v>
      </c>
      <c r="CW52" s="44"/>
      <c r="CX52" s="44"/>
      <c r="CY52" s="44"/>
      <c r="CZ52" s="44"/>
      <c r="DA52" s="44"/>
      <c r="DB52" s="44"/>
      <c r="DC52" s="44"/>
      <c r="DD52" s="44"/>
      <c r="DE52" s="50">
        <f t="shared" si="207"/>
        <v>19</v>
      </c>
      <c r="DF52" s="50">
        <f t="shared" si="207"/>
        <v>1957786.1568000002</v>
      </c>
    </row>
    <row r="53" spans="1:110" s="6" customFormat="1" ht="30" x14ac:dyDescent="0.25">
      <c r="A53" s="70"/>
      <c r="B53" s="70">
        <v>36</v>
      </c>
      <c r="C53" s="71" t="s">
        <v>196</v>
      </c>
      <c r="D53" s="85" t="s">
        <v>197</v>
      </c>
      <c r="E53" s="36">
        <v>15030</v>
      </c>
      <c r="F53" s="37">
        <v>9.07</v>
      </c>
      <c r="G53" s="56">
        <v>7.3599999999999999E-2</v>
      </c>
      <c r="H53" s="39">
        <v>1</v>
      </c>
      <c r="I53" s="40"/>
      <c r="J53" s="40"/>
      <c r="K53" s="86">
        <v>1.4</v>
      </c>
      <c r="L53" s="41">
        <v>1.68</v>
      </c>
      <c r="M53" s="41">
        <v>2.23</v>
      </c>
      <c r="N53" s="42">
        <v>2.57</v>
      </c>
      <c r="O53" s="51"/>
      <c r="P53" s="62">
        <f t="shared" ref="P53:P54" si="229">(O53*$E53*$F53*((1-$G53)+$G53*$K53*$H53))</f>
        <v>0</v>
      </c>
      <c r="Q53" s="45"/>
      <c r="R53" s="44"/>
      <c r="S53" s="45"/>
      <c r="T53" s="44">
        <f t="shared" si="200"/>
        <v>0</v>
      </c>
      <c r="U53" s="45"/>
      <c r="V53" s="44">
        <f t="shared" si="201"/>
        <v>0</v>
      </c>
      <c r="W53" s="45"/>
      <c r="X53" s="44"/>
      <c r="Y53" s="45"/>
      <c r="Z53" s="44"/>
      <c r="AA53" s="36">
        <v>0</v>
      </c>
      <c r="AB53" s="44">
        <v>0</v>
      </c>
      <c r="AC53" s="44">
        <v>0</v>
      </c>
      <c r="AD53" s="44">
        <v>0</v>
      </c>
      <c r="AE53" s="45">
        <v>0</v>
      </c>
      <c r="AF53" s="44">
        <v>0</v>
      </c>
      <c r="AG53" s="48">
        <v>110</v>
      </c>
      <c r="AH53" s="62">
        <f>(AG53*$E53*$F53*((1-$G53)+$G53*$K53*$H53))</f>
        <v>15436896.488639999</v>
      </c>
      <c r="AI53" s="51">
        <v>0</v>
      </c>
      <c r="AJ53" s="44">
        <f t="shared" si="202"/>
        <v>0</v>
      </c>
      <c r="AK53" s="44">
        <v>0</v>
      </c>
      <c r="AL53" s="44">
        <f t="shared" si="209"/>
        <v>0</v>
      </c>
      <c r="AM53" s="36"/>
      <c r="AN53" s="44">
        <f>SUM(AM53*$E53*$F53*$H53*$K53*$AN$10)</f>
        <v>0</v>
      </c>
      <c r="AO53" s="45"/>
      <c r="AP53" s="44">
        <f t="shared" si="203"/>
        <v>0</v>
      </c>
      <c r="AQ53" s="45"/>
      <c r="AR53" s="44">
        <f t="shared" si="204"/>
        <v>0</v>
      </c>
      <c r="AS53" s="45"/>
      <c r="AT53" s="44">
        <f>SUM(AS53*$E53*$F53*$H53*$K53*$AH$10)</f>
        <v>0</v>
      </c>
      <c r="AU53" s="45"/>
      <c r="AV53" s="44">
        <f t="shared" si="205"/>
        <v>0</v>
      </c>
      <c r="AW53" s="45"/>
      <c r="AX53" s="62">
        <f>(AW53*$E53*$F53*((1-$G53)+$G53*$K53*$H53))</f>
        <v>0</v>
      </c>
      <c r="AY53" s="45"/>
      <c r="AZ53" s="44">
        <f>SUM(AY53*$E53*$F53*$H53*$K53*$AZ$10)</f>
        <v>0</v>
      </c>
      <c r="BA53" s="45"/>
      <c r="BB53" s="44">
        <f>SUM(BA53*$E53*$F53*$H53*$K53*$AL$10)</f>
        <v>0</v>
      </c>
      <c r="BC53" s="45"/>
      <c r="BD53" s="62">
        <f t="shared" si="210"/>
        <v>0</v>
      </c>
      <c r="BE53" s="45"/>
      <c r="BF53" s="62">
        <f t="shared" si="211"/>
        <v>0</v>
      </c>
      <c r="BG53" s="45"/>
      <c r="BH53" s="62">
        <f t="shared" si="212"/>
        <v>0</v>
      </c>
      <c r="BI53" s="45"/>
      <c r="BJ53" s="62">
        <f t="shared" si="213"/>
        <v>0</v>
      </c>
      <c r="BK53" s="45"/>
      <c r="BL53" s="62">
        <f t="shared" si="213"/>
        <v>0</v>
      </c>
      <c r="BM53" s="33">
        <v>12</v>
      </c>
      <c r="BN53" s="62">
        <f t="shared" si="214"/>
        <v>1717736.9815296</v>
      </c>
      <c r="BO53" s="45"/>
      <c r="BP53" s="62">
        <f t="shared" si="214"/>
        <v>0</v>
      </c>
      <c r="BQ53" s="81"/>
      <c r="BR53" s="62">
        <f t="shared" si="215"/>
        <v>0</v>
      </c>
      <c r="BS53" s="45"/>
      <c r="BT53" s="62">
        <f t="shared" si="216"/>
        <v>0</v>
      </c>
      <c r="BU53" s="45"/>
      <c r="BV53" s="62">
        <f t="shared" si="217"/>
        <v>0</v>
      </c>
      <c r="BW53" s="48">
        <v>25</v>
      </c>
      <c r="BX53" s="62">
        <f t="shared" si="217"/>
        <v>3578618.7115200004</v>
      </c>
      <c r="BY53" s="45"/>
      <c r="BZ53" s="62">
        <f t="shared" si="218"/>
        <v>0</v>
      </c>
      <c r="CA53" s="48">
        <v>0</v>
      </c>
      <c r="CB53" s="62">
        <f t="shared" si="219"/>
        <v>0</v>
      </c>
      <c r="CC53" s="45"/>
      <c r="CD53" s="62">
        <f t="shared" si="220"/>
        <v>0</v>
      </c>
      <c r="CE53" s="45"/>
      <c r="CF53" s="62">
        <f t="shared" si="221"/>
        <v>0</v>
      </c>
      <c r="CG53" s="44"/>
      <c r="CH53" s="62">
        <f t="shared" si="222"/>
        <v>0</v>
      </c>
      <c r="CI53" s="45"/>
      <c r="CJ53" s="62">
        <f t="shared" si="223"/>
        <v>0</v>
      </c>
      <c r="CK53" s="45"/>
      <c r="CL53" s="62">
        <f t="shared" si="224"/>
        <v>0</v>
      </c>
      <c r="CM53" s="45"/>
      <c r="CN53" s="62">
        <f t="shared" si="225"/>
        <v>0</v>
      </c>
      <c r="CO53" s="45"/>
      <c r="CP53" s="62">
        <f t="shared" si="226"/>
        <v>0</v>
      </c>
      <c r="CQ53" s="45"/>
      <c r="CR53" s="62">
        <f t="shared" si="227"/>
        <v>0</v>
      </c>
      <c r="CS53" s="45"/>
      <c r="CT53" s="44">
        <f t="shared" si="206"/>
        <v>0</v>
      </c>
      <c r="CU53" s="44"/>
      <c r="CV53" s="62">
        <f t="shared" si="228"/>
        <v>0</v>
      </c>
      <c r="CW53" s="44"/>
      <c r="CX53" s="44"/>
      <c r="CY53" s="44"/>
      <c r="CZ53" s="44"/>
      <c r="DA53" s="44"/>
      <c r="DB53" s="44"/>
      <c r="DC53" s="44"/>
      <c r="DD53" s="44"/>
      <c r="DE53" s="50">
        <f t="shared" si="207"/>
        <v>147</v>
      </c>
      <c r="DF53" s="50">
        <f t="shared" si="207"/>
        <v>20733252.181689601</v>
      </c>
    </row>
    <row r="54" spans="1:110" s="6" customFormat="1" ht="30" x14ac:dyDescent="0.25">
      <c r="A54" s="70"/>
      <c r="B54" s="70">
        <v>37</v>
      </c>
      <c r="C54" s="71" t="s">
        <v>198</v>
      </c>
      <c r="D54" s="72" t="s">
        <v>199</v>
      </c>
      <c r="E54" s="36">
        <v>15030</v>
      </c>
      <c r="F54" s="37">
        <v>12.91</v>
      </c>
      <c r="G54" s="56">
        <v>5.1700000000000003E-2</v>
      </c>
      <c r="H54" s="39">
        <v>1</v>
      </c>
      <c r="I54" s="40"/>
      <c r="J54" s="40"/>
      <c r="K54" s="86">
        <v>1.4</v>
      </c>
      <c r="L54" s="41">
        <v>1.68</v>
      </c>
      <c r="M54" s="41">
        <v>2.23</v>
      </c>
      <c r="N54" s="42">
        <v>2.57</v>
      </c>
      <c r="O54" s="51"/>
      <c r="P54" s="62">
        <f t="shared" si="229"/>
        <v>0</v>
      </c>
      <c r="Q54" s="45"/>
      <c r="R54" s="44"/>
      <c r="S54" s="45"/>
      <c r="T54" s="44"/>
      <c r="U54" s="45"/>
      <c r="V54" s="44">
        <f t="shared" si="201"/>
        <v>0</v>
      </c>
      <c r="W54" s="45"/>
      <c r="X54" s="44"/>
      <c r="Y54" s="45"/>
      <c r="Z54" s="44"/>
      <c r="AA54" s="36"/>
      <c r="AB54" s="44"/>
      <c r="AC54" s="44"/>
      <c r="AD54" s="44"/>
      <c r="AE54" s="45"/>
      <c r="AF54" s="44"/>
      <c r="AG54" s="48"/>
      <c r="AH54" s="62">
        <f t="shared" si="208"/>
        <v>0</v>
      </c>
      <c r="AI54" s="51"/>
      <c r="AJ54" s="44">
        <f t="shared" si="202"/>
        <v>0</v>
      </c>
      <c r="AK54" s="44"/>
      <c r="AL54" s="44">
        <f t="shared" si="209"/>
        <v>0</v>
      </c>
      <c r="AM54" s="36"/>
      <c r="AN54" s="44"/>
      <c r="AO54" s="45"/>
      <c r="AP54" s="44">
        <f t="shared" si="203"/>
        <v>0</v>
      </c>
      <c r="AQ54" s="45"/>
      <c r="AR54" s="44"/>
      <c r="AS54" s="45"/>
      <c r="AT54" s="44"/>
      <c r="AU54" s="45"/>
      <c r="AV54" s="44"/>
      <c r="AW54" s="45"/>
      <c r="AX54" s="44"/>
      <c r="AY54" s="45"/>
      <c r="AZ54" s="44"/>
      <c r="BA54" s="45"/>
      <c r="BB54" s="44"/>
      <c r="BC54" s="45"/>
      <c r="BD54" s="62">
        <f t="shared" si="210"/>
        <v>0</v>
      </c>
      <c r="BE54" s="45"/>
      <c r="BF54" s="62">
        <f t="shared" si="211"/>
        <v>0</v>
      </c>
      <c r="BG54" s="45"/>
      <c r="BH54" s="62">
        <f t="shared" si="212"/>
        <v>0</v>
      </c>
      <c r="BI54" s="45"/>
      <c r="BJ54" s="62">
        <f t="shared" si="213"/>
        <v>0</v>
      </c>
      <c r="BK54" s="45"/>
      <c r="BL54" s="62">
        <f t="shared" si="213"/>
        <v>0</v>
      </c>
      <c r="BM54" s="33"/>
      <c r="BN54" s="62">
        <f t="shared" si="214"/>
        <v>0</v>
      </c>
      <c r="BO54" s="45"/>
      <c r="BP54" s="62">
        <f t="shared" si="214"/>
        <v>0</v>
      </c>
      <c r="BQ54" s="81"/>
      <c r="BR54" s="62">
        <f t="shared" si="215"/>
        <v>0</v>
      </c>
      <c r="BS54" s="45"/>
      <c r="BT54" s="62">
        <f t="shared" si="216"/>
        <v>0</v>
      </c>
      <c r="BU54" s="45"/>
      <c r="BV54" s="62">
        <f t="shared" si="217"/>
        <v>0</v>
      </c>
      <c r="BW54" s="48"/>
      <c r="BX54" s="62">
        <f t="shared" si="217"/>
        <v>0</v>
      </c>
      <c r="BY54" s="45"/>
      <c r="BZ54" s="62">
        <f t="shared" si="218"/>
        <v>0</v>
      </c>
      <c r="CA54" s="48"/>
      <c r="CB54" s="62">
        <f t="shared" si="219"/>
        <v>0</v>
      </c>
      <c r="CC54" s="45"/>
      <c r="CD54" s="62">
        <f t="shared" si="220"/>
        <v>0</v>
      </c>
      <c r="CE54" s="45"/>
      <c r="CF54" s="62">
        <f t="shared" si="221"/>
        <v>0</v>
      </c>
      <c r="CG54" s="44"/>
      <c r="CH54" s="62">
        <f t="shared" si="222"/>
        <v>0</v>
      </c>
      <c r="CI54" s="45"/>
      <c r="CJ54" s="62">
        <f t="shared" si="223"/>
        <v>0</v>
      </c>
      <c r="CK54" s="45"/>
      <c r="CL54" s="62">
        <f t="shared" si="224"/>
        <v>0</v>
      </c>
      <c r="CM54" s="45"/>
      <c r="CN54" s="62">
        <f t="shared" si="225"/>
        <v>0</v>
      </c>
      <c r="CO54" s="45"/>
      <c r="CP54" s="62">
        <f t="shared" si="226"/>
        <v>0</v>
      </c>
      <c r="CQ54" s="45"/>
      <c r="CR54" s="62">
        <f t="shared" si="227"/>
        <v>0</v>
      </c>
      <c r="CS54" s="45"/>
      <c r="CT54" s="44"/>
      <c r="CU54" s="44"/>
      <c r="CV54" s="62">
        <f t="shared" si="228"/>
        <v>0</v>
      </c>
      <c r="CW54" s="44"/>
      <c r="CX54" s="44"/>
      <c r="CY54" s="44"/>
      <c r="CZ54" s="44"/>
      <c r="DA54" s="44"/>
      <c r="DB54" s="44"/>
      <c r="DC54" s="44"/>
      <c r="DD54" s="44"/>
      <c r="DE54" s="50">
        <f t="shared" si="207"/>
        <v>0</v>
      </c>
      <c r="DF54" s="50">
        <f t="shared" si="207"/>
        <v>0</v>
      </c>
    </row>
    <row r="55" spans="1:110" s="6" customFormat="1" ht="30" x14ac:dyDescent="0.25">
      <c r="A55" s="70"/>
      <c r="B55" s="70">
        <v>38</v>
      </c>
      <c r="C55" s="71" t="s">
        <v>200</v>
      </c>
      <c r="D55" s="72" t="s">
        <v>201</v>
      </c>
      <c r="E55" s="36">
        <v>15030</v>
      </c>
      <c r="F55" s="37">
        <v>18.77</v>
      </c>
      <c r="G55" s="56">
        <v>3.5700000000000003E-2</v>
      </c>
      <c r="H55" s="39">
        <v>1</v>
      </c>
      <c r="I55" s="40"/>
      <c r="J55" s="40"/>
      <c r="K55" s="86">
        <v>1.4</v>
      </c>
      <c r="L55" s="41">
        <v>1.68</v>
      </c>
      <c r="M55" s="41">
        <v>2.23</v>
      </c>
      <c r="N55" s="42">
        <v>2.57</v>
      </c>
      <c r="O55" s="51"/>
      <c r="P55" s="44"/>
      <c r="Q55" s="45"/>
      <c r="R55" s="44"/>
      <c r="S55" s="45"/>
      <c r="T55" s="44"/>
      <c r="U55" s="45"/>
      <c r="V55" s="44">
        <f t="shared" si="201"/>
        <v>0</v>
      </c>
      <c r="W55" s="45"/>
      <c r="X55" s="44"/>
      <c r="Y55" s="45"/>
      <c r="Z55" s="44"/>
      <c r="AA55" s="36"/>
      <c r="AB55" s="44"/>
      <c r="AC55" s="44"/>
      <c r="AD55" s="44"/>
      <c r="AE55" s="45"/>
      <c r="AF55" s="44"/>
      <c r="AG55" s="48"/>
      <c r="AH55" s="62">
        <f t="shared" si="208"/>
        <v>0</v>
      </c>
      <c r="AI55" s="51"/>
      <c r="AJ55" s="44">
        <f t="shared" si="202"/>
        <v>0</v>
      </c>
      <c r="AK55" s="44"/>
      <c r="AL55" s="44">
        <f t="shared" si="209"/>
        <v>0</v>
      </c>
      <c r="AM55" s="36"/>
      <c r="AN55" s="44"/>
      <c r="AO55" s="45"/>
      <c r="AP55" s="44">
        <f t="shared" si="203"/>
        <v>0</v>
      </c>
      <c r="AQ55" s="45"/>
      <c r="AR55" s="44"/>
      <c r="AS55" s="45"/>
      <c r="AT55" s="44"/>
      <c r="AU55" s="45"/>
      <c r="AV55" s="44"/>
      <c r="AW55" s="45"/>
      <c r="AX55" s="44"/>
      <c r="AY55" s="45"/>
      <c r="AZ55" s="44"/>
      <c r="BA55" s="45"/>
      <c r="BB55" s="44"/>
      <c r="BC55" s="45"/>
      <c r="BD55" s="62">
        <f t="shared" si="210"/>
        <v>0</v>
      </c>
      <c r="BE55" s="45"/>
      <c r="BF55" s="62">
        <f t="shared" si="211"/>
        <v>0</v>
      </c>
      <c r="BG55" s="45"/>
      <c r="BH55" s="62">
        <f t="shared" si="212"/>
        <v>0</v>
      </c>
      <c r="BI55" s="45"/>
      <c r="BJ55" s="62">
        <f t="shared" si="213"/>
        <v>0</v>
      </c>
      <c r="BK55" s="45"/>
      <c r="BL55" s="62">
        <f t="shared" si="213"/>
        <v>0</v>
      </c>
      <c r="BM55" s="33"/>
      <c r="BN55" s="62">
        <f t="shared" si="214"/>
        <v>0</v>
      </c>
      <c r="BO55" s="45"/>
      <c r="BP55" s="62">
        <f t="shared" si="214"/>
        <v>0</v>
      </c>
      <c r="BQ55" s="81"/>
      <c r="BR55" s="62">
        <f t="shared" si="215"/>
        <v>0</v>
      </c>
      <c r="BS55" s="45"/>
      <c r="BT55" s="62">
        <f t="shared" si="216"/>
        <v>0</v>
      </c>
      <c r="BU55" s="45"/>
      <c r="BV55" s="62">
        <f t="shared" si="217"/>
        <v>0</v>
      </c>
      <c r="BW55" s="48"/>
      <c r="BX55" s="62">
        <f t="shared" si="217"/>
        <v>0</v>
      </c>
      <c r="BY55" s="45"/>
      <c r="BZ55" s="62">
        <f t="shared" si="218"/>
        <v>0</v>
      </c>
      <c r="CA55" s="48"/>
      <c r="CB55" s="62">
        <f t="shared" si="219"/>
        <v>0</v>
      </c>
      <c r="CC55" s="45"/>
      <c r="CD55" s="62">
        <f t="shared" si="220"/>
        <v>0</v>
      </c>
      <c r="CE55" s="45"/>
      <c r="CF55" s="62">
        <f t="shared" si="221"/>
        <v>0</v>
      </c>
      <c r="CG55" s="44"/>
      <c r="CH55" s="62">
        <f t="shared" si="222"/>
        <v>0</v>
      </c>
      <c r="CI55" s="45"/>
      <c r="CJ55" s="62">
        <f t="shared" si="223"/>
        <v>0</v>
      </c>
      <c r="CK55" s="45"/>
      <c r="CL55" s="62">
        <f t="shared" si="224"/>
        <v>0</v>
      </c>
      <c r="CM55" s="45"/>
      <c r="CN55" s="62">
        <f t="shared" si="225"/>
        <v>0</v>
      </c>
      <c r="CO55" s="45"/>
      <c r="CP55" s="62">
        <f t="shared" si="226"/>
        <v>0</v>
      </c>
      <c r="CQ55" s="45"/>
      <c r="CR55" s="62">
        <f t="shared" si="227"/>
        <v>0</v>
      </c>
      <c r="CS55" s="45"/>
      <c r="CT55" s="44"/>
      <c r="CU55" s="44"/>
      <c r="CV55" s="62">
        <f t="shared" si="228"/>
        <v>0</v>
      </c>
      <c r="CW55" s="44"/>
      <c r="CX55" s="44"/>
      <c r="CY55" s="44"/>
      <c r="CZ55" s="44"/>
      <c r="DA55" s="44"/>
      <c r="DB55" s="44"/>
      <c r="DC55" s="44"/>
      <c r="DD55" s="44"/>
      <c r="DE55" s="50">
        <f t="shared" si="207"/>
        <v>0</v>
      </c>
      <c r="DF55" s="50">
        <f t="shared" si="207"/>
        <v>0</v>
      </c>
    </row>
    <row r="56" spans="1:110" s="6" customFormat="1" x14ac:dyDescent="0.25">
      <c r="A56" s="70"/>
      <c r="B56" s="70">
        <v>30</v>
      </c>
      <c r="C56" s="71" t="s">
        <v>202</v>
      </c>
      <c r="D56" s="72" t="s">
        <v>203</v>
      </c>
      <c r="E56" s="36">
        <v>15030</v>
      </c>
      <c r="F56" s="37">
        <v>0.97</v>
      </c>
      <c r="G56" s="38"/>
      <c r="H56" s="39">
        <v>1</v>
      </c>
      <c r="I56" s="40"/>
      <c r="J56" s="40"/>
      <c r="K56" s="41">
        <v>1.4</v>
      </c>
      <c r="L56" s="41">
        <v>1.68</v>
      </c>
      <c r="M56" s="41">
        <v>2.23</v>
      </c>
      <c r="N56" s="42">
        <v>2.57</v>
      </c>
      <c r="O56" s="43">
        <v>8</v>
      </c>
      <c r="P56" s="44">
        <f>SUM(O56*$E56*$F56*$H56*$K56*$P$10)</f>
        <v>163285.91999999998</v>
      </c>
      <c r="Q56" s="45"/>
      <c r="R56" s="44"/>
      <c r="S56" s="45"/>
      <c r="T56" s="44">
        <f t="shared" ref="T56:T60" si="230">SUM(S56*$E56*$F56*$H56*$K56*T$10)</f>
        <v>0</v>
      </c>
      <c r="U56" s="45"/>
      <c r="V56" s="44">
        <f t="shared" si="201"/>
        <v>0</v>
      </c>
      <c r="W56" s="45"/>
      <c r="X56" s="44"/>
      <c r="Y56" s="45"/>
      <c r="Z56" s="44"/>
      <c r="AA56" s="36">
        <v>0</v>
      </c>
      <c r="AB56" s="44">
        <v>0</v>
      </c>
      <c r="AC56" s="44">
        <v>15</v>
      </c>
      <c r="AD56" s="44">
        <f>AC56*E56*F56*H56*K56</f>
        <v>306161.09999999998</v>
      </c>
      <c r="AE56" s="45">
        <v>0</v>
      </c>
      <c r="AF56" s="44">
        <v>0</v>
      </c>
      <c r="AG56" s="48">
        <v>15</v>
      </c>
      <c r="AH56" s="44">
        <f>AG56*$E56*$F56*$H56*$K56*AH$10</f>
        <v>306161.09999999998</v>
      </c>
      <c r="AI56" s="45">
        <v>0</v>
      </c>
      <c r="AJ56" s="44">
        <f t="shared" si="202"/>
        <v>0</v>
      </c>
      <c r="AK56" s="44"/>
      <c r="AL56" s="44">
        <f t="shared" si="209"/>
        <v>0</v>
      </c>
      <c r="AM56" s="36"/>
      <c r="AN56" s="44">
        <f>SUM(AM56*$E56*$F56*$H56*$K56*$AN$10)</f>
        <v>0</v>
      </c>
      <c r="AO56" s="45"/>
      <c r="AP56" s="44">
        <f t="shared" si="203"/>
        <v>0</v>
      </c>
      <c r="AQ56" s="45"/>
      <c r="AR56" s="44">
        <f t="shared" ref="AR56:AR60" si="231">SUM(AQ56*$E56*$F56*$H56*$K56*AR$10)</f>
        <v>0</v>
      </c>
      <c r="AS56" s="45"/>
      <c r="AT56" s="44">
        <f>SUM(AS56*$E56*$F56*$H56*$K56*$AH$10)</f>
        <v>0</v>
      </c>
      <c r="AU56" s="45"/>
      <c r="AV56" s="44">
        <f t="shared" ref="AV56:AV60" si="232">SUM(AU56*$E56*$F56*$H56*$K56*AV$10)</f>
        <v>0</v>
      </c>
      <c r="AW56" s="45"/>
      <c r="AX56" s="44">
        <f t="shared" ref="AX56:AX60" si="233">SUM(AW56*$E56*$F56*$H56*$K56*AX$10)</f>
        <v>0</v>
      </c>
      <c r="AY56" s="45"/>
      <c r="AZ56" s="44">
        <f>SUM(AY56*$E56*$F56*$H56*$K56*$AZ$10)</f>
        <v>0</v>
      </c>
      <c r="BA56" s="45"/>
      <c r="BB56" s="44">
        <f>SUM(BA56*$E56*$F56*$H56*$K56*$AL$10)</f>
        <v>0</v>
      </c>
      <c r="BC56" s="45"/>
      <c r="BD56" s="44">
        <f t="shared" ref="BD56:BD60" si="234">SUM(BC56*$E56*$F56*$H56*$K56*BD$10)</f>
        <v>0</v>
      </c>
      <c r="BE56" s="45"/>
      <c r="BF56" s="44">
        <f t="shared" ref="BF56:BF60" si="235">SUM(BE56*$E56*$F56*$H56*$K56*BF$10)</f>
        <v>0</v>
      </c>
      <c r="BG56" s="45"/>
      <c r="BH56" s="44">
        <f t="shared" ref="BH56:BH60" si="236">SUM(BG56*$E56*$F56*$H56*$K56*BH$10)</f>
        <v>0</v>
      </c>
      <c r="BI56" s="45"/>
      <c r="BJ56" s="44">
        <f t="shared" ref="BJ56:BL60" si="237">SUM(BI56*$E56*$F56*$H56*$K56*BJ$10)</f>
        <v>0</v>
      </c>
      <c r="BK56" s="44">
        <v>4</v>
      </c>
      <c r="BL56" s="44">
        <f t="shared" si="237"/>
        <v>81642.959999999992</v>
      </c>
      <c r="BM56" s="33"/>
      <c r="BN56" s="44">
        <f t="shared" ref="BN56:BP60" si="238">BM56*$E56*$F56*$H56*$L56*BN$10</f>
        <v>0</v>
      </c>
      <c r="BO56" s="45"/>
      <c r="BP56" s="44">
        <f t="shared" si="238"/>
        <v>0</v>
      </c>
      <c r="BQ56" s="81"/>
      <c r="BR56" s="44">
        <f t="shared" ref="BR56:BR60" si="239">BQ56*$E56*$F56*$H56*$L56*BR$10</f>
        <v>0</v>
      </c>
      <c r="BS56" s="45"/>
      <c r="BT56" s="44">
        <f t="shared" ref="BT56:BT60" si="240">BS56*$E56*$F56*$H56*$L56*BT$10</f>
        <v>0</v>
      </c>
      <c r="BU56" s="45"/>
      <c r="BV56" s="44">
        <f t="shared" ref="BV56:BX60" si="241">BU56*$E56*$F56*$H56*$L56*BV$10</f>
        <v>0</v>
      </c>
      <c r="BW56" s="47">
        <v>5</v>
      </c>
      <c r="BX56" s="44">
        <f t="shared" si="241"/>
        <v>122464.44</v>
      </c>
      <c r="BY56" s="44"/>
      <c r="BZ56" s="44">
        <f t="shared" ref="BZ56:BZ60" si="242">BY56*$E56*$F56*$H56*$L56*BZ$10</f>
        <v>0</v>
      </c>
      <c r="CA56" s="48"/>
      <c r="CB56" s="44">
        <f t="shared" ref="CB56:CB60" si="243">CA56*$E56*$F56*$H56*$L56*CB$10</f>
        <v>0</v>
      </c>
      <c r="CC56" s="45"/>
      <c r="CD56" s="44">
        <f t="shared" ref="CD56:CD60" si="244">CC56*$E56*$F56*$H56*$L56*CD$10</f>
        <v>0</v>
      </c>
      <c r="CE56" s="45"/>
      <c r="CF56" s="44">
        <f t="shared" ref="CF56:CF60" si="245">CE56*$E56*$F56*$H56*$L56*CF$10</f>
        <v>0</v>
      </c>
      <c r="CG56" s="44">
        <v>3</v>
      </c>
      <c r="CH56" s="44">
        <f t="shared" ref="CH56:CH60" si="246">CG56*$E56*$F56*$H56*$L56*CH$10</f>
        <v>73478.66399999999</v>
      </c>
      <c r="CI56" s="45"/>
      <c r="CJ56" s="44">
        <f t="shared" ref="CJ56:CJ60" si="247">CI56*$E56*$F56*$H56*$L56*CJ$10</f>
        <v>0</v>
      </c>
      <c r="CK56" s="45"/>
      <c r="CL56" s="44">
        <f t="shared" ref="CL56:CL60" si="248">CK56*$E56*$F56*$H56*$L56*CL$10</f>
        <v>0</v>
      </c>
      <c r="CM56" s="44"/>
      <c r="CN56" s="44">
        <f t="shared" ref="CN56:CN60" si="249">CM56*$E56*$F56*$H56*$L56*CN$10</f>
        <v>0</v>
      </c>
      <c r="CO56" s="45"/>
      <c r="CP56" s="44">
        <f t="shared" ref="CP56:CP60" si="250">CO56*$E56*$F56*$H56*$L56*CP$10</f>
        <v>0</v>
      </c>
      <c r="CQ56" s="79"/>
      <c r="CR56" s="44">
        <f t="shared" ref="CR56:CR60" si="251">CQ56*$E56*$F56*$H56*$M56*CR$10</f>
        <v>0</v>
      </c>
      <c r="CS56" s="45">
        <v>2</v>
      </c>
      <c r="CT56" s="44">
        <f>CS56*$E56*$F56*$H56*$N56*$CT$10</f>
        <v>74936.573999999993</v>
      </c>
      <c r="CU56" s="44"/>
      <c r="CV56" s="44"/>
      <c r="CW56" s="44"/>
      <c r="CX56" s="44"/>
      <c r="CY56" s="44"/>
      <c r="CZ56" s="44"/>
      <c r="DA56" s="44"/>
      <c r="DB56" s="44"/>
      <c r="DC56" s="44"/>
      <c r="DD56" s="44"/>
      <c r="DE56" s="50">
        <f t="shared" si="207"/>
        <v>52</v>
      </c>
      <c r="DF56" s="50">
        <f t="shared" si="207"/>
        <v>1128130.7579999999</v>
      </c>
    </row>
    <row r="57" spans="1:110" s="6" customFormat="1" ht="30" x14ac:dyDescent="0.25">
      <c r="A57" s="70"/>
      <c r="B57" s="70">
        <v>31</v>
      </c>
      <c r="C57" s="71" t="s">
        <v>204</v>
      </c>
      <c r="D57" s="72" t="s">
        <v>205</v>
      </c>
      <c r="E57" s="36">
        <v>15030</v>
      </c>
      <c r="F57" s="37">
        <v>1.1599999999999999</v>
      </c>
      <c r="G57" s="38"/>
      <c r="H57" s="39">
        <v>1</v>
      </c>
      <c r="I57" s="40"/>
      <c r="J57" s="40"/>
      <c r="K57" s="41">
        <v>1.4</v>
      </c>
      <c r="L57" s="41">
        <v>1.68</v>
      </c>
      <c r="M57" s="41">
        <v>2.23</v>
      </c>
      <c r="N57" s="42">
        <v>2.57</v>
      </c>
      <c r="O57" s="43">
        <v>0</v>
      </c>
      <c r="P57" s="44">
        <f>SUM(O57*$E57*$F57*$H57*$K57*$P$10)</f>
        <v>0</v>
      </c>
      <c r="Q57" s="45">
        <v>0</v>
      </c>
      <c r="R57" s="44"/>
      <c r="S57" s="45">
        <v>0</v>
      </c>
      <c r="T57" s="44">
        <f t="shared" si="230"/>
        <v>0</v>
      </c>
      <c r="U57" s="45">
        <v>0</v>
      </c>
      <c r="V57" s="44">
        <f t="shared" si="201"/>
        <v>0</v>
      </c>
      <c r="W57" s="45">
        <v>0</v>
      </c>
      <c r="X57" s="44"/>
      <c r="Y57" s="49"/>
      <c r="Z57" s="44"/>
      <c r="AA57" s="36"/>
      <c r="AB57" s="44"/>
      <c r="AC57" s="44"/>
      <c r="AD57" s="44"/>
      <c r="AE57" s="45"/>
      <c r="AF57" s="44"/>
      <c r="AG57" s="45">
        <v>0</v>
      </c>
      <c r="AH57" s="44">
        <f t="shared" ref="AH57:AH60" si="252">AG57*E57*F57*H57*K57</f>
        <v>0</v>
      </c>
      <c r="AI57" s="45">
        <v>0</v>
      </c>
      <c r="AJ57" s="44">
        <f t="shared" si="202"/>
        <v>0</v>
      </c>
      <c r="AK57" s="79">
        <v>1</v>
      </c>
      <c r="AL57" s="44">
        <f t="shared" si="209"/>
        <v>29290.463999999996</v>
      </c>
      <c r="AM57" s="36"/>
      <c r="AN57" s="44">
        <f>SUM(AM57*$E57*$F57*$H57*$K57*$AN$10)</f>
        <v>0</v>
      </c>
      <c r="AO57" s="45"/>
      <c r="AP57" s="44">
        <f t="shared" si="203"/>
        <v>0</v>
      </c>
      <c r="AQ57" s="45">
        <v>0</v>
      </c>
      <c r="AR57" s="44">
        <f t="shared" si="231"/>
        <v>0</v>
      </c>
      <c r="AS57" s="45">
        <v>0</v>
      </c>
      <c r="AT57" s="44">
        <f>SUM(AS57*$E57*$F57*$H57*$K57*$AH$10)</f>
        <v>0</v>
      </c>
      <c r="AU57" s="45"/>
      <c r="AV57" s="44">
        <f t="shared" si="232"/>
        <v>0</v>
      </c>
      <c r="AW57" s="45"/>
      <c r="AX57" s="44">
        <f t="shared" si="233"/>
        <v>0</v>
      </c>
      <c r="AY57" s="45"/>
      <c r="AZ57" s="44">
        <f>SUM(AY57*$E57*$F57*$H57*$K57*$AZ$10)</f>
        <v>0</v>
      </c>
      <c r="BA57" s="45"/>
      <c r="BB57" s="44">
        <f>SUM(BA57*$E57*$F57*$H57*$K57*$AL$10)</f>
        <v>0</v>
      </c>
      <c r="BC57" s="45">
        <v>0</v>
      </c>
      <c r="BD57" s="44">
        <f t="shared" si="234"/>
        <v>0</v>
      </c>
      <c r="BE57" s="45">
        <v>0</v>
      </c>
      <c r="BF57" s="44">
        <f t="shared" si="235"/>
        <v>0</v>
      </c>
      <c r="BG57" s="45">
        <v>0</v>
      </c>
      <c r="BH57" s="44">
        <f t="shared" si="236"/>
        <v>0</v>
      </c>
      <c r="BI57" s="45">
        <v>0</v>
      </c>
      <c r="BJ57" s="44">
        <f t="shared" si="237"/>
        <v>0</v>
      </c>
      <c r="BK57" s="44"/>
      <c r="BL57" s="44">
        <f t="shared" si="237"/>
        <v>0</v>
      </c>
      <c r="BM57" s="45">
        <v>0</v>
      </c>
      <c r="BN57" s="44">
        <f t="shared" si="238"/>
        <v>0</v>
      </c>
      <c r="BO57" s="45">
        <v>0</v>
      </c>
      <c r="BP57" s="44">
        <f t="shared" si="238"/>
        <v>0</v>
      </c>
      <c r="BQ57" s="81">
        <v>0</v>
      </c>
      <c r="BR57" s="44">
        <f t="shared" si="239"/>
        <v>0</v>
      </c>
      <c r="BS57" s="45">
        <v>0</v>
      </c>
      <c r="BT57" s="44">
        <f t="shared" si="240"/>
        <v>0</v>
      </c>
      <c r="BU57" s="45">
        <v>0</v>
      </c>
      <c r="BV57" s="44">
        <f t="shared" si="241"/>
        <v>0</v>
      </c>
      <c r="BW57" s="48"/>
      <c r="BX57" s="44">
        <f t="shared" si="241"/>
        <v>0</v>
      </c>
      <c r="BY57" s="44"/>
      <c r="BZ57" s="44">
        <f t="shared" si="242"/>
        <v>0</v>
      </c>
      <c r="CA57" s="48">
        <v>0</v>
      </c>
      <c r="CB57" s="44">
        <f t="shared" si="243"/>
        <v>0</v>
      </c>
      <c r="CC57" s="45">
        <v>0</v>
      </c>
      <c r="CD57" s="44">
        <f t="shared" si="244"/>
        <v>0</v>
      </c>
      <c r="CE57" s="45"/>
      <c r="CF57" s="44">
        <f t="shared" si="245"/>
        <v>0</v>
      </c>
      <c r="CG57" s="44">
        <v>0</v>
      </c>
      <c r="CH57" s="44">
        <f t="shared" si="246"/>
        <v>0</v>
      </c>
      <c r="CI57" s="45">
        <v>0</v>
      </c>
      <c r="CJ57" s="44">
        <f t="shared" si="247"/>
        <v>0</v>
      </c>
      <c r="CK57" s="45"/>
      <c r="CL57" s="44">
        <f t="shared" si="248"/>
        <v>0</v>
      </c>
      <c r="CM57" s="44"/>
      <c r="CN57" s="44">
        <f t="shared" si="249"/>
        <v>0</v>
      </c>
      <c r="CO57" s="44">
        <v>2</v>
      </c>
      <c r="CP57" s="44">
        <f t="shared" si="250"/>
        <v>58580.927999999993</v>
      </c>
      <c r="CQ57" s="44">
        <v>20</v>
      </c>
      <c r="CR57" s="44">
        <f t="shared" si="251"/>
        <v>777592.08</v>
      </c>
      <c r="CS57" s="45">
        <v>0</v>
      </c>
      <c r="CT57" s="44">
        <f t="shared" ref="CT57:CT60" si="253">CS57*$E57*$F57*$H57*$N57*$CT$10</f>
        <v>0</v>
      </c>
      <c r="CU57" s="44"/>
      <c r="CV57" s="44"/>
      <c r="CW57" s="44"/>
      <c r="CX57" s="44"/>
      <c r="CY57" s="44"/>
      <c r="CZ57" s="44"/>
      <c r="DA57" s="44"/>
      <c r="DB57" s="44"/>
      <c r="DC57" s="44"/>
      <c r="DD57" s="44"/>
      <c r="DE57" s="50">
        <f t="shared" si="207"/>
        <v>23</v>
      </c>
      <c r="DF57" s="50">
        <f t="shared" si="207"/>
        <v>865463.47199999995</v>
      </c>
    </row>
    <row r="58" spans="1:110" s="6" customFormat="1" x14ac:dyDescent="0.25">
      <c r="A58" s="70"/>
      <c r="B58" s="70">
        <v>32</v>
      </c>
      <c r="C58" s="71" t="s">
        <v>206</v>
      </c>
      <c r="D58" s="72" t="s">
        <v>207</v>
      </c>
      <c r="E58" s="36">
        <v>15030</v>
      </c>
      <c r="F58" s="37">
        <v>0.97</v>
      </c>
      <c r="G58" s="38"/>
      <c r="H58" s="39">
        <v>1</v>
      </c>
      <c r="I58" s="40"/>
      <c r="J58" s="40"/>
      <c r="K58" s="41">
        <v>1.4</v>
      </c>
      <c r="L58" s="41">
        <v>1.68</v>
      </c>
      <c r="M58" s="41">
        <v>2.23</v>
      </c>
      <c r="N58" s="42">
        <v>2.57</v>
      </c>
      <c r="O58" s="43"/>
      <c r="P58" s="44">
        <f>SUM(O58*$E58*$F58*$H58*$K58*$P$10)</f>
        <v>0</v>
      </c>
      <c r="Q58" s="45"/>
      <c r="R58" s="44"/>
      <c r="S58" s="45"/>
      <c r="T58" s="44">
        <f t="shared" si="230"/>
        <v>0</v>
      </c>
      <c r="U58" s="45"/>
      <c r="V58" s="44">
        <f t="shared" si="201"/>
        <v>0</v>
      </c>
      <c r="W58" s="45"/>
      <c r="X58" s="44"/>
      <c r="Y58" s="49"/>
      <c r="Z58" s="44"/>
      <c r="AA58" s="36"/>
      <c r="AB58" s="44"/>
      <c r="AC58" s="44"/>
      <c r="AD58" s="44"/>
      <c r="AE58" s="45">
        <v>0</v>
      </c>
      <c r="AF58" s="44">
        <v>0</v>
      </c>
      <c r="AG58" s="45">
        <v>0</v>
      </c>
      <c r="AH58" s="44">
        <f t="shared" si="252"/>
        <v>0</v>
      </c>
      <c r="AI58" s="45">
        <v>0</v>
      </c>
      <c r="AJ58" s="44">
        <f t="shared" si="202"/>
        <v>0</v>
      </c>
      <c r="AK58" s="44">
        <v>0</v>
      </c>
      <c r="AL58" s="44">
        <f t="shared" si="209"/>
        <v>0</v>
      </c>
      <c r="AM58" s="36"/>
      <c r="AN58" s="44">
        <f>SUM(AM58*$E58*$F58*$H58*$K58*$AN$10)</f>
        <v>0</v>
      </c>
      <c r="AO58" s="45"/>
      <c r="AP58" s="44">
        <f t="shared" si="203"/>
        <v>0</v>
      </c>
      <c r="AQ58" s="45"/>
      <c r="AR58" s="44">
        <f t="shared" si="231"/>
        <v>0</v>
      </c>
      <c r="AS58" s="45"/>
      <c r="AT58" s="44">
        <f>SUM(AS58*$E58*$F58*$H58*$K58*$AH$10)</f>
        <v>0</v>
      </c>
      <c r="AU58" s="45"/>
      <c r="AV58" s="44">
        <f t="shared" si="232"/>
        <v>0</v>
      </c>
      <c r="AW58" s="45"/>
      <c r="AX58" s="44">
        <f t="shared" si="233"/>
        <v>0</v>
      </c>
      <c r="AY58" s="45"/>
      <c r="AZ58" s="44">
        <f>SUM(AY58*$E58*$F58*$H58*$K58*$AZ$10)</f>
        <v>0</v>
      </c>
      <c r="BA58" s="45"/>
      <c r="BB58" s="44">
        <f>SUM(BA58*$E58*$F58*$H58*$K58*$AL$10)</f>
        <v>0</v>
      </c>
      <c r="BC58" s="45"/>
      <c r="BD58" s="44">
        <f t="shared" si="234"/>
        <v>0</v>
      </c>
      <c r="BE58" s="45"/>
      <c r="BF58" s="44">
        <f t="shared" si="235"/>
        <v>0</v>
      </c>
      <c r="BG58" s="45"/>
      <c r="BH58" s="44">
        <f t="shared" si="236"/>
        <v>0</v>
      </c>
      <c r="BI58" s="45"/>
      <c r="BJ58" s="44">
        <f t="shared" si="237"/>
        <v>0</v>
      </c>
      <c r="BK58" s="44"/>
      <c r="BL58" s="44">
        <f t="shared" si="237"/>
        <v>0</v>
      </c>
      <c r="BM58" s="45"/>
      <c r="BN58" s="44">
        <f t="shared" si="238"/>
        <v>0</v>
      </c>
      <c r="BO58" s="45"/>
      <c r="BP58" s="44">
        <f t="shared" si="238"/>
        <v>0</v>
      </c>
      <c r="BQ58" s="81"/>
      <c r="BR58" s="44">
        <f t="shared" si="239"/>
        <v>0</v>
      </c>
      <c r="BS58" s="45"/>
      <c r="BT58" s="44">
        <f t="shared" si="240"/>
        <v>0</v>
      </c>
      <c r="BU58" s="45"/>
      <c r="BV58" s="44">
        <f t="shared" si="241"/>
        <v>0</v>
      </c>
      <c r="BW58" s="48"/>
      <c r="BX58" s="44">
        <f t="shared" si="241"/>
        <v>0</v>
      </c>
      <c r="BY58" s="44"/>
      <c r="BZ58" s="44">
        <f t="shared" si="242"/>
        <v>0</v>
      </c>
      <c r="CA58" s="48">
        <v>0</v>
      </c>
      <c r="CB58" s="44">
        <f t="shared" si="243"/>
        <v>0</v>
      </c>
      <c r="CC58" s="45"/>
      <c r="CD58" s="44">
        <f t="shared" si="244"/>
        <v>0</v>
      </c>
      <c r="CE58" s="45"/>
      <c r="CF58" s="44">
        <f t="shared" si="245"/>
        <v>0</v>
      </c>
      <c r="CG58" s="44">
        <v>0</v>
      </c>
      <c r="CH58" s="44">
        <f t="shared" si="246"/>
        <v>0</v>
      </c>
      <c r="CI58" s="45"/>
      <c r="CJ58" s="44">
        <f t="shared" si="247"/>
        <v>0</v>
      </c>
      <c r="CK58" s="45"/>
      <c r="CL58" s="44">
        <f t="shared" si="248"/>
        <v>0</v>
      </c>
      <c r="CM58" s="44"/>
      <c r="CN58" s="44">
        <f t="shared" si="249"/>
        <v>0</v>
      </c>
      <c r="CO58" s="44">
        <v>3</v>
      </c>
      <c r="CP58" s="44">
        <f t="shared" si="250"/>
        <v>73478.66399999999</v>
      </c>
      <c r="CQ58" s="44"/>
      <c r="CR58" s="44">
        <f t="shared" si="251"/>
        <v>0</v>
      </c>
      <c r="CS58" s="45"/>
      <c r="CT58" s="44">
        <f t="shared" si="253"/>
        <v>0</v>
      </c>
      <c r="CU58" s="44"/>
      <c r="CV58" s="44"/>
      <c r="CW58" s="44"/>
      <c r="CX58" s="44"/>
      <c r="CY58" s="44"/>
      <c r="CZ58" s="44"/>
      <c r="DA58" s="44"/>
      <c r="DB58" s="44"/>
      <c r="DC58" s="44"/>
      <c r="DD58" s="44"/>
      <c r="DE58" s="50">
        <f t="shared" si="207"/>
        <v>3</v>
      </c>
      <c r="DF58" s="50">
        <f t="shared" si="207"/>
        <v>73478.66399999999</v>
      </c>
    </row>
    <row r="59" spans="1:110" s="6" customFormat="1" ht="30" x14ac:dyDescent="0.25">
      <c r="A59" s="70"/>
      <c r="B59" s="70">
        <v>33</v>
      </c>
      <c r="C59" s="71" t="s">
        <v>208</v>
      </c>
      <c r="D59" s="35" t="s">
        <v>209</v>
      </c>
      <c r="E59" s="36">
        <v>15030</v>
      </c>
      <c r="F59" s="37">
        <v>0.52</v>
      </c>
      <c r="G59" s="38"/>
      <c r="H59" s="39">
        <v>1</v>
      </c>
      <c r="I59" s="40"/>
      <c r="J59" s="40"/>
      <c r="K59" s="41">
        <v>1.4</v>
      </c>
      <c r="L59" s="41">
        <v>1.68</v>
      </c>
      <c r="M59" s="41">
        <v>2.23</v>
      </c>
      <c r="N59" s="42">
        <v>2.57</v>
      </c>
      <c r="O59" s="43">
        <v>4</v>
      </c>
      <c r="P59" s="44">
        <f>SUM(O59*$E59*$F59*$H59*$K59*$P$10)</f>
        <v>43767.360000000001</v>
      </c>
      <c r="Q59" s="45">
        <v>0</v>
      </c>
      <c r="R59" s="44"/>
      <c r="S59" s="45">
        <v>0</v>
      </c>
      <c r="T59" s="44">
        <f t="shared" si="230"/>
        <v>0</v>
      </c>
      <c r="U59" s="45">
        <v>0</v>
      </c>
      <c r="V59" s="44">
        <f t="shared" si="201"/>
        <v>0</v>
      </c>
      <c r="W59" s="45">
        <v>0</v>
      </c>
      <c r="X59" s="44"/>
      <c r="Y59" s="45"/>
      <c r="Z59" s="44"/>
      <c r="AA59" s="36">
        <v>0</v>
      </c>
      <c r="AB59" s="44">
        <v>0</v>
      </c>
      <c r="AC59" s="44">
        <v>0</v>
      </c>
      <c r="AD59" s="44">
        <v>0</v>
      </c>
      <c r="AE59" s="44">
        <v>1</v>
      </c>
      <c r="AF59" s="44">
        <f>AE59*E59*F59*H59*K59</f>
        <v>10941.84</v>
      </c>
      <c r="AG59" s="45">
        <v>0</v>
      </c>
      <c r="AH59" s="44">
        <f t="shared" si="252"/>
        <v>0</v>
      </c>
      <c r="AI59" s="45">
        <v>0</v>
      </c>
      <c r="AJ59" s="44">
        <f t="shared" si="202"/>
        <v>0</v>
      </c>
      <c r="AK59" s="79">
        <v>30</v>
      </c>
      <c r="AL59" s="44">
        <f t="shared" si="209"/>
        <v>393906.24</v>
      </c>
      <c r="AM59" s="36"/>
      <c r="AN59" s="44">
        <f>SUM(AM59*$E59*$F59*$H59*$K59*$AN$10)</f>
        <v>0</v>
      </c>
      <c r="AO59" s="45"/>
      <c r="AP59" s="44">
        <f t="shared" si="203"/>
        <v>0</v>
      </c>
      <c r="AQ59" s="45">
        <v>0</v>
      </c>
      <c r="AR59" s="44">
        <f t="shared" si="231"/>
        <v>0</v>
      </c>
      <c r="AS59" s="45"/>
      <c r="AT59" s="44">
        <f>SUM(AS59*$E59*$F59*$H59*$K59*$AH$10)</f>
        <v>0</v>
      </c>
      <c r="AU59" s="45"/>
      <c r="AV59" s="44">
        <f t="shared" si="232"/>
        <v>0</v>
      </c>
      <c r="AW59" s="45"/>
      <c r="AX59" s="44">
        <f t="shared" si="233"/>
        <v>0</v>
      </c>
      <c r="AY59" s="45"/>
      <c r="AZ59" s="44">
        <f>SUM(AY59*$E59*$F59*$H59*$K59*$AZ$10)</f>
        <v>0</v>
      </c>
      <c r="BA59" s="45"/>
      <c r="BB59" s="44">
        <f>SUM(BA59*$E59*$F59*$H59*$K59*$AL$10)</f>
        <v>0</v>
      </c>
      <c r="BC59" s="45"/>
      <c r="BD59" s="44">
        <f t="shared" si="234"/>
        <v>0</v>
      </c>
      <c r="BE59" s="45">
        <v>0</v>
      </c>
      <c r="BF59" s="44">
        <f t="shared" si="235"/>
        <v>0</v>
      </c>
      <c r="BG59" s="45">
        <v>0</v>
      </c>
      <c r="BH59" s="44">
        <f t="shared" si="236"/>
        <v>0</v>
      </c>
      <c r="BI59" s="44"/>
      <c r="BJ59" s="44">
        <f t="shared" si="237"/>
        <v>0</v>
      </c>
      <c r="BK59" s="44"/>
      <c r="BL59" s="44">
        <f t="shared" si="237"/>
        <v>0</v>
      </c>
      <c r="BM59" s="45">
        <v>0</v>
      </c>
      <c r="BN59" s="44">
        <f t="shared" si="238"/>
        <v>0</v>
      </c>
      <c r="BO59" s="45">
        <v>0</v>
      </c>
      <c r="BP59" s="44">
        <f t="shared" si="238"/>
        <v>0</v>
      </c>
      <c r="BQ59" s="87">
        <v>40</v>
      </c>
      <c r="BR59" s="44">
        <f t="shared" si="239"/>
        <v>525208.31999999995</v>
      </c>
      <c r="BS59" s="45"/>
      <c r="BT59" s="44">
        <f t="shared" si="240"/>
        <v>0</v>
      </c>
      <c r="BU59" s="45"/>
      <c r="BV59" s="44">
        <f t="shared" si="241"/>
        <v>0</v>
      </c>
      <c r="BW59" s="48">
        <v>43</v>
      </c>
      <c r="BX59" s="44">
        <f t="shared" si="241"/>
        <v>564598.94400000002</v>
      </c>
      <c r="BY59" s="44"/>
      <c r="BZ59" s="44">
        <f t="shared" si="242"/>
        <v>0</v>
      </c>
      <c r="CA59" s="48"/>
      <c r="CB59" s="44">
        <f t="shared" si="243"/>
        <v>0</v>
      </c>
      <c r="CC59" s="45"/>
      <c r="CD59" s="44">
        <f t="shared" si="244"/>
        <v>0</v>
      </c>
      <c r="CE59" s="45"/>
      <c r="CF59" s="44">
        <f t="shared" si="245"/>
        <v>0</v>
      </c>
      <c r="CG59" s="44">
        <v>3</v>
      </c>
      <c r="CH59" s="44">
        <f t="shared" si="246"/>
        <v>39390.623999999996</v>
      </c>
      <c r="CI59" s="44">
        <v>1</v>
      </c>
      <c r="CJ59" s="44">
        <f t="shared" si="247"/>
        <v>13130.208000000001</v>
      </c>
      <c r="CK59" s="45"/>
      <c r="CL59" s="44">
        <f t="shared" si="248"/>
        <v>0</v>
      </c>
      <c r="CM59" s="44"/>
      <c r="CN59" s="44">
        <f t="shared" si="249"/>
        <v>0</v>
      </c>
      <c r="CO59" s="44">
        <v>5</v>
      </c>
      <c r="CP59" s="44">
        <f t="shared" si="250"/>
        <v>65651.039999999994</v>
      </c>
      <c r="CQ59" s="79"/>
      <c r="CR59" s="44">
        <f t="shared" si="251"/>
        <v>0</v>
      </c>
      <c r="CS59" s="49"/>
      <c r="CT59" s="44">
        <f t="shared" si="253"/>
        <v>0</v>
      </c>
      <c r="CU59" s="44"/>
      <c r="CV59" s="44"/>
      <c r="CW59" s="44"/>
      <c r="CX59" s="44"/>
      <c r="CY59" s="44"/>
      <c r="CZ59" s="44"/>
      <c r="DA59" s="44"/>
      <c r="DB59" s="44"/>
      <c r="DC59" s="44"/>
      <c r="DD59" s="44"/>
      <c r="DE59" s="50">
        <f t="shared" si="207"/>
        <v>127</v>
      </c>
      <c r="DF59" s="50">
        <f t="shared" si="207"/>
        <v>1656594.5759999999</v>
      </c>
    </row>
    <row r="60" spans="1:110" s="6" customFormat="1" ht="30" x14ac:dyDescent="0.25">
      <c r="A60" s="70"/>
      <c r="B60" s="70">
        <v>34</v>
      </c>
      <c r="C60" s="71" t="s">
        <v>210</v>
      </c>
      <c r="D60" s="35" t="s">
        <v>211</v>
      </c>
      <c r="E60" s="36">
        <v>15030</v>
      </c>
      <c r="F60" s="37">
        <v>0.65</v>
      </c>
      <c r="G60" s="38"/>
      <c r="H60" s="39">
        <v>1</v>
      </c>
      <c r="I60" s="40"/>
      <c r="J60" s="40"/>
      <c r="K60" s="41">
        <v>1.4</v>
      </c>
      <c r="L60" s="41">
        <v>1.68</v>
      </c>
      <c r="M60" s="41">
        <v>2.23</v>
      </c>
      <c r="N60" s="42">
        <v>2.57</v>
      </c>
      <c r="O60" s="43"/>
      <c r="P60" s="44">
        <f>SUM(O60*$E60*$F60*$H60*$K60*$P$10)</f>
        <v>0</v>
      </c>
      <c r="Q60" s="51"/>
      <c r="R60" s="44"/>
      <c r="S60" s="51"/>
      <c r="T60" s="44">
        <f t="shared" si="230"/>
        <v>0</v>
      </c>
      <c r="U60" s="51"/>
      <c r="V60" s="44">
        <f t="shared" si="201"/>
        <v>0</v>
      </c>
      <c r="W60" s="51"/>
      <c r="X60" s="44"/>
      <c r="Y60" s="45"/>
      <c r="Z60" s="44"/>
      <c r="AA60" s="36">
        <v>0</v>
      </c>
      <c r="AB60" s="44">
        <v>0</v>
      </c>
      <c r="AC60" s="51">
        <v>0</v>
      </c>
      <c r="AD60" s="44">
        <v>0</v>
      </c>
      <c r="AE60" s="88">
        <v>2</v>
      </c>
      <c r="AF60" s="44">
        <f>AE60*E60*F60*H60*K60</f>
        <v>27354.6</v>
      </c>
      <c r="AG60" s="51">
        <v>0</v>
      </c>
      <c r="AH60" s="44">
        <f t="shared" si="252"/>
        <v>0</v>
      </c>
      <c r="AI60" s="51">
        <v>0</v>
      </c>
      <c r="AJ60" s="44">
        <f t="shared" si="202"/>
        <v>0</v>
      </c>
      <c r="AK60" s="43">
        <v>0</v>
      </c>
      <c r="AL60" s="44">
        <f t="shared" si="209"/>
        <v>0</v>
      </c>
      <c r="AM60" s="36"/>
      <c r="AN60" s="44">
        <f>SUM(AM60*$E60*$F60*$H60*$K60*$AN$10)</f>
        <v>0</v>
      </c>
      <c r="AO60" s="51"/>
      <c r="AP60" s="44">
        <f t="shared" si="203"/>
        <v>0</v>
      </c>
      <c r="AQ60" s="51"/>
      <c r="AR60" s="44">
        <f t="shared" si="231"/>
        <v>0</v>
      </c>
      <c r="AS60" s="51"/>
      <c r="AT60" s="44">
        <f>SUM(AS60*$E60*$F60*$H60*$K60*$AH$10)</f>
        <v>0</v>
      </c>
      <c r="AU60" s="51"/>
      <c r="AV60" s="44">
        <f t="shared" si="232"/>
        <v>0</v>
      </c>
      <c r="AW60" s="51"/>
      <c r="AX60" s="44">
        <f t="shared" si="233"/>
        <v>0</v>
      </c>
      <c r="AY60" s="51"/>
      <c r="AZ60" s="44">
        <f>SUM(AY60*$E60*$F60*$H60*$K60*$AZ$10)</f>
        <v>0</v>
      </c>
      <c r="BA60" s="51"/>
      <c r="BB60" s="44">
        <f>SUM(BA60*$E60*$F60*$H60*$K60*$AL$10)</f>
        <v>0</v>
      </c>
      <c r="BC60" s="51"/>
      <c r="BD60" s="44">
        <f t="shared" si="234"/>
        <v>0</v>
      </c>
      <c r="BE60" s="51"/>
      <c r="BF60" s="44">
        <f t="shared" si="235"/>
        <v>0</v>
      </c>
      <c r="BG60" s="51"/>
      <c r="BH60" s="44">
        <f t="shared" si="236"/>
        <v>0</v>
      </c>
      <c r="BI60" s="51"/>
      <c r="BJ60" s="44">
        <f t="shared" si="237"/>
        <v>0</v>
      </c>
      <c r="BK60" s="43">
        <v>70</v>
      </c>
      <c r="BL60" s="44">
        <f t="shared" si="237"/>
        <v>957410.99999999988</v>
      </c>
      <c r="BM60" s="51"/>
      <c r="BN60" s="44">
        <f t="shared" si="238"/>
        <v>0</v>
      </c>
      <c r="BO60" s="51"/>
      <c r="BP60" s="44">
        <f t="shared" si="238"/>
        <v>0</v>
      </c>
      <c r="BQ60" s="89">
        <v>200</v>
      </c>
      <c r="BR60" s="44">
        <f t="shared" si="239"/>
        <v>3282552</v>
      </c>
      <c r="BS60" s="51"/>
      <c r="BT60" s="44">
        <f t="shared" si="240"/>
        <v>0</v>
      </c>
      <c r="BU60" s="75"/>
      <c r="BV60" s="44">
        <f t="shared" si="241"/>
        <v>0</v>
      </c>
      <c r="BW60" s="74">
        <v>22</v>
      </c>
      <c r="BX60" s="44">
        <f t="shared" si="241"/>
        <v>361080.72</v>
      </c>
      <c r="BY60" s="43">
        <v>44</v>
      </c>
      <c r="BZ60" s="44">
        <f t="shared" si="242"/>
        <v>722161.44</v>
      </c>
      <c r="CA60" s="53">
        <v>0</v>
      </c>
      <c r="CB60" s="44">
        <f t="shared" si="243"/>
        <v>0</v>
      </c>
      <c r="CC60" s="75"/>
      <c r="CD60" s="44">
        <f t="shared" si="244"/>
        <v>0</v>
      </c>
      <c r="CE60" s="51"/>
      <c r="CF60" s="44">
        <f t="shared" si="245"/>
        <v>0</v>
      </c>
      <c r="CG60" s="43">
        <v>2</v>
      </c>
      <c r="CH60" s="44">
        <f t="shared" si="246"/>
        <v>32825.519999999997</v>
      </c>
      <c r="CI60" s="43">
        <v>5</v>
      </c>
      <c r="CJ60" s="44">
        <f t="shared" si="247"/>
        <v>82063.8</v>
      </c>
      <c r="CK60" s="51"/>
      <c r="CL60" s="44">
        <f t="shared" si="248"/>
        <v>0</v>
      </c>
      <c r="CM60" s="43">
        <v>8</v>
      </c>
      <c r="CN60" s="44">
        <f t="shared" si="249"/>
        <v>131302.07999999999</v>
      </c>
      <c r="CO60" s="51"/>
      <c r="CP60" s="44">
        <f t="shared" si="250"/>
        <v>0</v>
      </c>
      <c r="CQ60" s="43"/>
      <c r="CR60" s="44">
        <f t="shared" si="251"/>
        <v>0</v>
      </c>
      <c r="CS60" s="51"/>
      <c r="CT60" s="44">
        <f t="shared" si="253"/>
        <v>0</v>
      </c>
      <c r="CU60" s="44"/>
      <c r="CV60" s="44"/>
      <c r="CW60" s="44"/>
      <c r="CX60" s="44"/>
      <c r="CY60" s="44"/>
      <c r="CZ60" s="44"/>
      <c r="DA60" s="44"/>
      <c r="DB60" s="44"/>
      <c r="DC60" s="44"/>
      <c r="DD60" s="44"/>
      <c r="DE60" s="50">
        <f t="shared" si="207"/>
        <v>353</v>
      </c>
      <c r="DF60" s="50">
        <f t="shared" si="207"/>
        <v>5596751.1600000001</v>
      </c>
    </row>
    <row r="61" spans="1:110" s="82" customFormat="1" ht="15" x14ac:dyDescent="0.25">
      <c r="A61" s="182">
        <v>13</v>
      </c>
      <c r="B61" s="182"/>
      <c r="C61" s="164" t="s">
        <v>212</v>
      </c>
      <c r="D61" s="169" t="s">
        <v>213</v>
      </c>
      <c r="E61" s="175">
        <v>15030</v>
      </c>
      <c r="F61" s="180"/>
      <c r="G61" s="177"/>
      <c r="H61" s="167"/>
      <c r="I61" s="146"/>
      <c r="J61" s="146"/>
      <c r="K61" s="156">
        <v>1.4</v>
      </c>
      <c r="L61" s="156">
        <v>1.68</v>
      </c>
      <c r="M61" s="156">
        <v>2.23</v>
      </c>
      <c r="N61" s="157">
        <v>2.57</v>
      </c>
      <c r="O61" s="181">
        <f t="shared" ref="O61:BZ61" si="254">SUM(O62:O63)</f>
        <v>40</v>
      </c>
      <c r="P61" s="181">
        <f t="shared" si="254"/>
        <v>945837.89999999991</v>
      </c>
      <c r="Q61" s="181">
        <f t="shared" si="254"/>
        <v>0</v>
      </c>
      <c r="R61" s="181">
        <f t="shared" si="254"/>
        <v>0</v>
      </c>
      <c r="S61" s="181">
        <f t="shared" si="254"/>
        <v>0</v>
      </c>
      <c r="T61" s="181">
        <f t="shared" si="254"/>
        <v>0</v>
      </c>
      <c r="U61" s="155">
        <f t="shared" si="254"/>
        <v>0</v>
      </c>
      <c r="V61" s="155">
        <f t="shared" si="254"/>
        <v>0</v>
      </c>
      <c r="W61" s="155">
        <f t="shared" si="254"/>
        <v>0</v>
      </c>
      <c r="X61" s="155">
        <f t="shared" si="254"/>
        <v>0</v>
      </c>
      <c r="Y61" s="155">
        <f t="shared" si="254"/>
        <v>0</v>
      </c>
      <c r="Z61" s="155">
        <f t="shared" si="254"/>
        <v>0</v>
      </c>
      <c r="AA61" s="155">
        <f t="shared" si="254"/>
        <v>0</v>
      </c>
      <c r="AB61" s="155">
        <f t="shared" si="254"/>
        <v>0</v>
      </c>
      <c r="AC61" s="155">
        <f t="shared" si="254"/>
        <v>0</v>
      </c>
      <c r="AD61" s="155">
        <f t="shared" si="254"/>
        <v>0</v>
      </c>
      <c r="AE61" s="155">
        <f t="shared" si="254"/>
        <v>0</v>
      </c>
      <c r="AF61" s="155">
        <f t="shared" si="254"/>
        <v>0</v>
      </c>
      <c r="AG61" s="155">
        <f t="shared" si="254"/>
        <v>39</v>
      </c>
      <c r="AH61" s="155">
        <f t="shared" si="254"/>
        <v>656510.39999999991</v>
      </c>
      <c r="AI61" s="155">
        <f t="shared" si="254"/>
        <v>0</v>
      </c>
      <c r="AJ61" s="155">
        <f t="shared" si="254"/>
        <v>0</v>
      </c>
      <c r="AK61" s="155">
        <f t="shared" si="254"/>
        <v>120</v>
      </c>
      <c r="AL61" s="155">
        <f t="shared" si="254"/>
        <v>2424038.3999999999</v>
      </c>
      <c r="AM61" s="155">
        <f t="shared" si="254"/>
        <v>0</v>
      </c>
      <c r="AN61" s="155">
        <f t="shared" si="254"/>
        <v>0</v>
      </c>
      <c r="AO61" s="155">
        <f t="shared" si="254"/>
        <v>100</v>
      </c>
      <c r="AP61" s="155">
        <f t="shared" si="254"/>
        <v>1683360</v>
      </c>
      <c r="AQ61" s="155">
        <f t="shared" si="254"/>
        <v>0</v>
      </c>
      <c r="AR61" s="155">
        <f t="shared" si="254"/>
        <v>0</v>
      </c>
      <c r="AS61" s="155">
        <f t="shared" si="254"/>
        <v>0</v>
      </c>
      <c r="AT61" s="155">
        <f t="shared" si="254"/>
        <v>0</v>
      </c>
      <c r="AU61" s="155">
        <f t="shared" si="254"/>
        <v>0</v>
      </c>
      <c r="AV61" s="155">
        <f t="shared" si="254"/>
        <v>0</v>
      </c>
      <c r="AW61" s="155">
        <f t="shared" si="254"/>
        <v>0</v>
      </c>
      <c r="AX61" s="155">
        <f t="shared" si="254"/>
        <v>0</v>
      </c>
      <c r="AY61" s="155">
        <f t="shared" si="254"/>
        <v>0</v>
      </c>
      <c r="AZ61" s="155">
        <f t="shared" si="254"/>
        <v>0</v>
      </c>
      <c r="BA61" s="155">
        <f t="shared" si="254"/>
        <v>0</v>
      </c>
      <c r="BB61" s="155">
        <f t="shared" si="254"/>
        <v>0</v>
      </c>
      <c r="BC61" s="155">
        <f t="shared" si="254"/>
        <v>16</v>
      </c>
      <c r="BD61" s="155">
        <f t="shared" si="254"/>
        <v>269337.59999999998</v>
      </c>
      <c r="BE61" s="155">
        <f t="shared" si="254"/>
        <v>305</v>
      </c>
      <c r="BF61" s="155">
        <f t="shared" si="254"/>
        <v>5134248</v>
      </c>
      <c r="BG61" s="155">
        <f t="shared" si="254"/>
        <v>44</v>
      </c>
      <c r="BH61" s="155">
        <f t="shared" si="254"/>
        <v>740678.39999999991</v>
      </c>
      <c r="BI61" s="155">
        <f t="shared" si="254"/>
        <v>0</v>
      </c>
      <c r="BJ61" s="155">
        <f t="shared" si="254"/>
        <v>0</v>
      </c>
      <c r="BK61" s="155">
        <f t="shared" si="254"/>
        <v>307</v>
      </c>
      <c r="BL61" s="155">
        <f t="shared" si="254"/>
        <v>5167915.1999999993</v>
      </c>
      <c r="BM61" s="155">
        <f t="shared" si="254"/>
        <v>0</v>
      </c>
      <c r="BN61" s="155">
        <f t="shared" si="254"/>
        <v>0</v>
      </c>
      <c r="BO61" s="155">
        <f t="shared" si="254"/>
        <v>0</v>
      </c>
      <c r="BP61" s="155">
        <f t="shared" si="254"/>
        <v>0</v>
      </c>
      <c r="BQ61" s="155">
        <f t="shared" si="254"/>
        <v>0</v>
      </c>
      <c r="BR61" s="155">
        <f t="shared" si="254"/>
        <v>0</v>
      </c>
      <c r="BS61" s="155">
        <f t="shared" si="254"/>
        <v>0</v>
      </c>
      <c r="BT61" s="155">
        <f t="shared" si="254"/>
        <v>0</v>
      </c>
      <c r="BU61" s="155">
        <f t="shared" si="254"/>
        <v>0</v>
      </c>
      <c r="BV61" s="155">
        <f t="shared" si="254"/>
        <v>0</v>
      </c>
      <c r="BW61" s="155">
        <f t="shared" si="254"/>
        <v>256</v>
      </c>
      <c r="BX61" s="155">
        <f t="shared" si="254"/>
        <v>5171281.9199999999</v>
      </c>
      <c r="BY61" s="155">
        <f t="shared" si="254"/>
        <v>15</v>
      </c>
      <c r="BZ61" s="155">
        <f t="shared" si="254"/>
        <v>303004.79999999999</v>
      </c>
      <c r="CA61" s="155">
        <f t="shared" ref="CA61:DF61" si="255">SUM(CA62:CA63)</f>
        <v>0</v>
      </c>
      <c r="CB61" s="155">
        <f t="shared" si="255"/>
        <v>0</v>
      </c>
      <c r="CC61" s="155">
        <f t="shared" si="255"/>
        <v>150</v>
      </c>
      <c r="CD61" s="155">
        <f t="shared" si="255"/>
        <v>3030048</v>
      </c>
      <c r="CE61" s="155">
        <f t="shared" si="255"/>
        <v>0</v>
      </c>
      <c r="CF61" s="155">
        <f t="shared" si="255"/>
        <v>0</v>
      </c>
      <c r="CG61" s="155">
        <f t="shared" si="255"/>
        <v>244</v>
      </c>
      <c r="CH61" s="155">
        <f t="shared" si="255"/>
        <v>4928878.08</v>
      </c>
      <c r="CI61" s="155">
        <f t="shared" si="255"/>
        <v>35</v>
      </c>
      <c r="CJ61" s="155">
        <f t="shared" si="255"/>
        <v>707011.2</v>
      </c>
      <c r="CK61" s="155">
        <f t="shared" si="255"/>
        <v>72</v>
      </c>
      <c r="CL61" s="155">
        <f t="shared" si="255"/>
        <v>1454423.04</v>
      </c>
      <c r="CM61" s="155">
        <f t="shared" si="255"/>
        <v>111</v>
      </c>
      <c r="CN61" s="155">
        <f t="shared" si="255"/>
        <v>2242235.52</v>
      </c>
      <c r="CO61" s="155">
        <f t="shared" si="255"/>
        <v>10</v>
      </c>
      <c r="CP61" s="155">
        <f t="shared" si="255"/>
        <v>202003.19999999998</v>
      </c>
      <c r="CQ61" s="155">
        <f t="shared" si="255"/>
        <v>140</v>
      </c>
      <c r="CR61" s="155">
        <f t="shared" si="255"/>
        <v>3753892.8</v>
      </c>
      <c r="CS61" s="155">
        <f t="shared" si="255"/>
        <v>70</v>
      </c>
      <c r="CT61" s="155">
        <f t="shared" si="255"/>
        <v>2163117.6</v>
      </c>
      <c r="CU61" s="155">
        <f t="shared" si="255"/>
        <v>0</v>
      </c>
      <c r="CV61" s="155">
        <f t="shared" si="255"/>
        <v>0</v>
      </c>
      <c r="CW61" s="155">
        <f t="shared" si="255"/>
        <v>0</v>
      </c>
      <c r="CX61" s="155">
        <f t="shared" si="255"/>
        <v>0</v>
      </c>
      <c r="CY61" s="155">
        <f t="shared" si="255"/>
        <v>0</v>
      </c>
      <c r="CZ61" s="155">
        <f t="shared" si="255"/>
        <v>0</v>
      </c>
      <c r="DA61" s="155">
        <f t="shared" si="255"/>
        <v>0</v>
      </c>
      <c r="DB61" s="155">
        <f t="shared" si="255"/>
        <v>0</v>
      </c>
      <c r="DC61" s="155">
        <f t="shared" si="255"/>
        <v>0</v>
      </c>
      <c r="DD61" s="155">
        <f t="shared" si="255"/>
        <v>0</v>
      </c>
      <c r="DE61" s="155">
        <f t="shared" si="255"/>
        <v>2074</v>
      </c>
      <c r="DF61" s="155">
        <f t="shared" si="255"/>
        <v>40977822.060000002</v>
      </c>
    </row>
    <row r="62" spans="1:110" s="6" customFormat="1" ht="18.75" x14ac:dyDescent="0.25">
      <c r="A62" s="70"/>
      <c r="B62" s="70">
        <v>39</v>
      </c>
      <c r="C62" s="71" t="s">
        <v>214</v>
      </c>
      <c r="D62" s="35" t="s">
        <v>215</v>
      </c>
      <c r="E62" s="36">
        <v>15030</v>
      </c>
      <c r="F62" s="37">
        <v>0.8</v>
      </c>
      <c r="G62" s="38"/>
      <c r="H62" s="39">
        <v>1</v>
      </c>
      <c r="I62" s="90"/>
      <c r="J62" s="90"/>
      <c r="K62" s="41">
        <v>1.4</v>
      </c>
      <c r="L62" s="41">
        <v>1.68</v>
      </c>
      <c r="M62" s="41">
        <v>2.23</v>
      </c>
      <c r="N62" s="42">
        <v>2.57</v>
      </c>
      <c r="O62" s="51">
        <v>35</v>
      </c>
      <c r="P62" s="44">
        <f>SUM(O62*$E62*$F62*$H62*$K62*$P$10)</f>
        <v>589176</v>
      </c>
      <c r="Q62" s="45"/>
      <c r="R62" s="44">
        <f t="shared" ref="R62:R63" si="256">SUM(Q62*$E62*$F62*$H62*$K62*R$10)</f>
        <v>0</v>
      </c>
      <c r="S62" s="45"/>
      <c r="T62" s="44">
        <f t="shared" ref="T62:T63" si="257">SUM(S62*$E62*$F62*$H62*$K62*T$10)</f>
        <v>0</v>
      </c>
      <c r="U62" s="45"/>
      <c r="V62" s="44">
        <f>SUM(U62*$E62*$F62*$H62*$K62*$V$10)</f>
        <v>0</v>
      </c>
      <c r="W62" s="45"/>
      <c r="X62" s="44"/>
      <c r="Y62" s="45"/>
      <c r="Z62" s="44"/>
      <c r="AA62" s="36">
        <v>0</v>
      </c>
      <c r="AB62" s="44">
        <v>0</v>
      </c>
      <c r="AC62" s="44"/>
      <c r="AD62" s="44">
        <f>AC62*E62*F62*H62*K62</f>
        <v>0</v>
      </c>
      <c r="AE62" s="45">
        <v>0</v>
      </c>
      <c r="AF62" s="44">
        <v>0</v>
      </c>
      <c r="AG62" s="48">
        <v>39</v>
      </c>
      <c r="AH62" s="44">
        <f>AG62*$E62*$F62*$H62*$K62*AH$10</f>
        <v>656510.39999999991</v>
      </c>
      <c r="AI62" s="45">
        <v>0</v>
      </c>
      <c r="AJ62" s="44">
        <f t="shared" ref="AJ62:AJ63" si="258">AI62*$E62*$F62*$H62*$L62*AJ$10</f>
        <v>0</v>
      </c>
      <c r="AK62" s="79">
        <v>120</v>
      </c>
      <c r="AL62" s="44">
        <f t="shared" ref="AL62:AL63" si="259">AK62*$E62*$F62*$H62*$L62*AL$10</f>
        <v>2424038.3999999999</v>
      </c>
      <c r="AM62" s="36"/>
      <c r="AN62" s="44">
        <f>SUM(AM62*$E62*$F62*$H62*$K62*$AN$10)</f>
        <v>0</v>
      </c>
      <c r="AO62" s="44">
        <v>100</v>
      </c>
      <c r="AP62" s="44">
        <f t="shared" ref="AP62:AP63" si="260">SUM(AO62*$E62*$F62*$H62*$K62*AP$10)</f>
        <v>1683360</v>
      </c>
      <c r="AQ62" s="45"/>
      <c r="AR62" s="44">
        <f t="shared" ref="AR62:AR63" si="261">SUM(AQ62*$E62*$F62*$H62*$K62*AR$10)</f>
        <v>0</v>
      </c>
      <c r="AS62" s="45"/>
      <c r="AT62" s="44">
        <f>SUM(AS62*$E62*$F62*$H62*$K62*$AH$10)</f>
        <v>0</v>
      </c>
      <c r="AU62" s="45"/>
      <c r="AV62" s="44">
        <f t="shared" ref="AV62:AV63" si="262">SUM(AU62*$E62*$F62*$H62*$K62*AV$10)</f>
        <v>0</v>
      </c>
      <c r="AW62" s="45"/>
      <c r="AX62" s="44">
        <f t="shared" ref="AX62:AX63" si="263">SUM(AW62*$E62*$F62*$H62*$K62*AX$10)</f>
        <v>0</v>
      </c>
      <c r="AY62" s="45"/>
      <c r="AZ62" s="44">
        <f>SUM(AY62*$E62*$F62*$H62*$K62*$AZ$10)</f>
        <v>0</v>
      </c>
      <c r="BA62" s="45"/>
      <c r="BB62" s="44">
        <f>SUM(BA62*$E62*$F62*$H62*$K62*$AL$10)</f>
        <v>0</v>
      </c>
      <c r="BC62" s="44">
        <v>16</v>
      </c>
      <c r="BD62" s="44">
        <f t="shared" ref="BD62:BD63" si="264">SUM(BC62*$E62*$F62*$H62*$K62*BD$10)</f>
        <v>269337.59999999998</v>
      </c>
      <c r="BE62" s="44">
        <v>305</v>
      </c>
      <c r="BF62" s="44">
        <f t="shared" ref="BF62:BF63" si="265">SUM(BE62*$E62*$F62*$H62*$K62*BF$10)</f>
        <v>5134248</v>
      </c>
      <c r="BG62" s="44">
        <v>44</v>
      </c>
      <c r="BH62" s="44">
        <f t="shared" ref="BH62:BH63" si="266">SUM(BG62*$E62*$F62*$H62*$K62*BH$10)</f>
        <v>740678.39999999991</v>
      </c>
      <c r="BI62" s="44"/>
      <c r="BJ62" s="44">
        <f t="shared" ref="BJ62:BL63" si="267">SUM(BI62*$E62*$F62*$H62*$K62*BJ$10)</f>
        <v>0</v>
      </c>
      <c r="BK62" s="44">
        <v>307</v>
      </c>
      <c r="BL62" s="44">
        <f t="shared" si="267"/>
        <v>5167915.1999999993</v>
      </c>
      <c r="BM62" s="49"/>
      <c r="BN62" s="44">
        <f t="shared" ref="BN62:BP63" si="268">BM62*$E62*$F62*$H62*$L62*BN$10</f>
        <v>0</v>
      </c>
      <c r="BO62" s="49"/>
      <c r="BP62" s="44">
        <f t="shared" si="268"/>
        <v>0</v>
      </c>
      <c r="BQ62" s="81"/>
      <c r="BR62" s="44">
        <f t="shared" ref="BR62:BR63" si="269">BQ62*$E62*$F62*$H62*$L62*BR$10</f>
        <v>0</v>
      </c>
      <c r="BS62" s="49"/>
      <c r="BT62" s="44">
        <f t="shared" ref="BT62:BT63" si="270">BS62*$E62*$F62*$H62*$L62*BT$10</f>
        <v>0</v>
      </c>
      <c r="BU62" s="45"/>
      <c r="BV62" s="44">
        <f t="shared" ref="BV62:BX63" si="271">BU62*$E62*$F62*$H62*$L62*BV$10</f>
        <v>0</v>
      </c>
      <c r="BW62" s="47">
        <v>256</v>
      </c>
      <c r="BX62" s="44">
        <f t="shared" si="271"/>
        <v>5171281.9199999999</v>
      </c>
      <c r="BY62" s="44">
        <v>15</v>
      </c>
      <c r="BZ62" s="44">
        <f t="shared" ref="BZ62:BZ63" si="272">BY62*$E62*$F62*$H62*$L62*BZ$10</f>
        <v>303004.79999999999</v>
      </c>
      <c r="CA62" s="47"/>
      <c r="CB62" s="44">
        <f t="shared" ref="CB62:CB63" si="273">CA62*$E62*$F62*$H62*$L62*CB$10</f>
        <v>0</v>
      </c>
      <c r="CC62" s="79">
        <v>150</v>
      </c>
      <c r="CD62" s="44">
        <f t="shared" ref="CD62:CD63" si="274">CC62*$E62*$F62*$H62*$L62*CD$10</f>
        <v>3030048</v>
      </c>
      <c r="CE62" s="45"/>
      <c r="CF62" s="44">
        <f t="shared" ref="CF62:CF63" si="275">CE62*$E62*$F62*$H62*$L62*CF$10</f>
        <v>0</v>
      </c>
      <c r="CG62" s="44">
        <v>244</v>
      </c>
      <c r="CH62" s="44">
        <f t="shared" ref="CH62:CH63" si="276">CG62*$E62*$F62*$H62*$L62*CH$10</f>
        <v>4928878.08</v>
      </c>
      <c r="CI62" s="91">
        <f>5+30</f>
        <v>35</v>
      </c>
      <c r="CJ62" s="44">
        <f t="shared" ref="CJ62:CJ63" si="277">CI62*$E62*$F62*$H62*$L62*CJ$10</f>
        <v>707011.2</v>
      </c>
      <c r="CK62" s="79">
        <v>72</v>
      </c>
      <c r="CL62" s="44">
        <f t="shared" ref="CL62:CL63" si="278">CK62*$E62*$F62*$H62*$L62*CL$10</f>
        <v>1454423.04</v>
      </c>
      <c r="CM62" s="44">
        <v>111</v>
      </c>
      <c r="CN62" s="44">
        <f t="shared" ref="CN62:CN63" si="279">CM62*$E62*$F62*$H62*$L62*CN$10</f>
        <v>2242235.52</v>
      </c>
      <c r="CO62" s="44">
        <v>10</v>
      </c>
      <c r="CP62" s="44">
        <f t="shared" ref="CP62:CP63" si="280">CO62*$E62*$F62*$H62*$L62*CP$10</f>
        <v>202003.19999999998</v>
      </c>
      <c r="CQ62" s="79">
        <v>140</v>
      </c>
      <c r="CR62" s="44">
        <f t="shared" ref="CR62:CR63" si="281">CQ62*$E62*$F62*$H62*$M62*CR$10</f>
        <v>3753892.8</v>
      </c>
      <c r="CS62" s="79">
        <v>70</v>
      </c>
      <c r="CT62" s="44">
        <f>CS62*$E62*$F62*$H62*$N62*$CT$10</f>
        <v>2163117.6</v>
      </c>
      <c r="CU62" s="44"/>
      <c r="CV62" s="44"/>
      <c r="CW62" s="44"/>
      <c r="CX62" s="44"/>
      <c r="CY62" s="44"/>
      <c r="CZ62" s="44"/>
      <c r="DA62" s="44"/>
      <c r="DB62" s="44"/>
      <c r="DC62" s="44"/>
      <c r="DD62" s="44"/>
      <c r="DE62" s="50">
        <f>SUM(Q62+O62+S62+U62+AC62+Y62+W62+AE62+AI62+AG62+AK62+AQ62+BM62+BS62+AO62+BA62+BC62+CE62+CG62+CC62+CI62+CK62+BW62+BY62+AS62+AU62+AW62+BO62+BQ62+BU62+BE62+BG62+BI62+BK62+CA62+CM62+CO62+CQ62+CS62+CU62+CW62+DC62+DA62)</f>
        <v>2069</v>
      </c>
      <c r="DF62" s="50">
        <f>SUM(R62+P62+T62+V62+AD62+Z62+X62+AF62+AJ62+AH62+AL62+AR62+BN62+BT62+AP62+BB62+BD62+CF62+CH62+CD62+CJ62+CL62+BX62+BZ62+AT62+AV62+AX62+BP62+BR62+BV62+BF62+BH62+BJ62+BL62+CB62+CN62+CP62+CR62+CT62+CV62+CX62+DD62+DB62)</f>
        <v>40621160.160000004</v>
      </c>
    </row>
    <row r="63" spans="1:110" s="6" customFormat="1" ht="30" x14ac:dyDescent="0.25">
      <c r="A63" s="70"/>
      <c r="B63" s="70">
        <v>40</v>
      </c>
      <c r="C63" s="71" t="s">
        <v>216</v>
      </c>
      <c r="D63" s="35" t="s">
        <v>217</v>
      </c>
      <c r="E63" s="36">
        <v>15030</v>
      </c>
      <c r="F63" s="37">
        <v>3.39</v>
      </c>
      <c r="G63" s="38"/>
      <c r="H63" s="39">
        <v>1</v>
      </c>
      <c r="I63" s="40"/>
      <c r="J63" s="40"/>
      <c r="K63" s="41">
        <v>1.4</v>
      </c>
      <c r="L63" s="41">
        <v>1.68</v>
      </c>
      <c r="M63" s="41">
        <v>2.23</v>
      </c>
      <c r="N63" s="42">
        <v>2.57</v>
      </c>
      <c r="O63" s="92">
        <v>5</v>
      </c>
      <c r="P63" s="44">
        <f>SUM(O63*$E63*$F63*$H63*$K63*$P$10)</f>
        <v>356661.89999999997</v>
      </c>
      <c r="Q63" s="92"/>
      <c r="R63" s="44">
        <f t="shared" si="256"/>
        <v>0</v>
      </c>
      <c r="S63" s="92"/>
      <c r="T63" s="44">
        <f t="shared" si="257"/>
        <v>0</v>
      </c>
      <c r="U63" s="92"/>
      <c r="V63" s="44">
        <f>SUM(U63*$E63*$F63*$H63*$K63*$V$10)</f>
        <v>0</v>
      </c>
      <c r="W63" s="92"/>
      <c r="X63" s="44"/>
      <c r="Y63" s="51"/>
      <c r="Z63" s="44"/>
      <c r="AA63" s="36"/>
      <c r="AB63" s="44"/>
      <c r="AC63" s="92"/>
      <c r="AD63" s="44"/>
      <c r="AE63" s="92"/>
      <c r="AF63" s="44"/>
      <c r="AG63" s="92"/>
      <c r="AH63" s="44">
        <f>AG63*E63*F63*H63*K63</f>
        <v>0</v>
      </c>
      <c r="AI63" s="92"/>
      <c r="AJ63" s="44">
        <f t="shared" si="258"/>
        <v>0</v>
      </c>
      <c r="AK63" s="92"/>
      <c r="AL63" s="44">
        <f t="shared" si="259"/>
        <v>0</v>
      </c>
      <c r="AM63" s="36"/>
      <c r="AN63" s="44">
        <f>SUM(AM63*$E63*$F63*$H63*$K63*$AN$10)</f>
        <v>0</v>
      </c>
      <c r="AO63" s="92"/>
      <c r="AP63" s="44">
        <f t="shared" si="260"/>
        <v>0</v>
      </c>
      <c r="AQ63" s="92"/>
      <c r="AR63" s="44">
        <f t="shared" si="261"/>
        <v>0</v>
      </c>
      <c r="AS63" s="92"/>
      <c r="AT63" s="44">
        <f>SUM(AS63*$E63*$F63*$H63*$K63*$AH$10)</f>
        <v>0</v>
      </c>
      <c r="AU63" s="92"/>
      <c r="AV63" s="44">
        <f t="shared" si="262"/>
        <v>0</v>
      </c>
      <c r="AW63" s="51"/>
      <c r="AX63" s="44">
        <f t="shared" si="263"/>
        <v>0</v>
      </c>
      <c r="AY63" s="92"/>
      <c r="AZ63" s="44">
        <f>SUM(AY63*$E63*$F63*$H63*$K63*$AZ$10)</f>
        <v>0</v>
      </c>
      <c r="BA63" s="92"/>
      <c r="BB63" s="44">
        <f>SUM(BA63*$E63*$F63*$H63*$K63*$AL$10)</f>
        <v>0</v>
      </c>
      <c r="BC63" s="92"/>
      <c r="BD63" s="44">
        <f t="shared" si="264"/>
        <v>0</v>
      </c>
      <c r="BE63" s="92"/>
      <c r="BF63" s="44">
        <f t="shared" si="265"/>
        <v>0</v>
      </c>
      <c r="BG63" s="93"/>
      <c r="BH63" s="44">
        <f t="shared" si="266"/>
        <v>0</v>
      </c>
      <c r="BI63" s="92"/>
      <c r="BJ63" s="44">
        <f t="shared" si="267"/>
        <v>0</v>
      </c>
      <c r="BK63" s="92"/>
      <c r="BL63" s="44">
        <f t="shared" si="267"/>
        <v>0</v>
      </c>
      <c r="BM63" s="94"/>
      <c r="BN63" s="44">
        <f t="shared" si="268"/>
        <v>0</v>
      </c>
      <c r="BO63" s="92"/>
      <c r="BP63" s="44">
        <f t="shared" si="268"/>
        <v>0</v>
      </c>
      <c r="BQ63" s="95"/>
      <c r="BR63" s="44">
        <f t="shared" si="269"/>
        <v>0</v>
      </c>
      <c r="BS63" s="92"/>
      <c r="BT63" s="44">
        <f t="shared" si="270"/>
        <v>0</v>
      </c>
      <c r="BU63" s="92"/>
      <c r="BV63" s="44">
        <f t="shared" si="271"/>
        <v>0</v>
      </c>
      <c r="BW63" s="96"/>
      <c r="BX63" s="44">
        <f t="shared" si="271"/>
        <v>0</v>
      </c>
      <c r="BY63" s="92"/>
      <c r="BZ63" s="44">
        <f t="shared" si="272"/>
        <v>0</v>
      </c>
      <c r="CA63" s="96"/>
      <c r="CB63" s="44">
        <f t="shared" si="273"/>
        <v>0</v>
      </c>
      <c r="CC63" s="92"/>
      <c r="CD63" s="44">
        <f t="shared" si="274"/>
        <v>0</v>
      </c>
      <c r="CE63" s="92"/>
      <c r="CF63" s="44">
        <f t="shared" si="275"/>
        <v>0</v>
      </c>
      <c r="CG63" s="93"/>
      <c r="CH63" s="44">
        <f t="shared" si="276"/>
        <v>0</v>
      </c>
      <c r="CI63" s="92"/>
      <c r="CJ63" s="44">
        <f t="shared" si="277"/>
        <v>0</v>
      </c>
      <c r="CK63" s="92"/>
      <c r="CL63" s="44">
        <f t="shared" si="278"/>
        <v>0</v>
      </c>
      <c r="CM63" s="92"/>
      <c r="CN63" s="44">
        <f t="shared" si="279"/>
        <v>0</v>
      </c>
      <c r="CO63" s="92"/>
      <c r="CP63" s="44">
        <f t="shared" si="280"/>
        <v>0</v>
      </c>
      <c r="CQ63" s="92"/>
      <c r="CR63" s="44">
        <f t="shared" si="281"/>
        <v>0</v>
      </c>
      <c r="CS63" s="93"/>
      <c r="CT63" s="44">
        <f>CS63*$E63*$F63*$H63*$N63*$CT$10</f>
        <v>0</v>
      </c>
      <c r="CU63" s="44"/>
      <c r="CV63" s="44"/>
      <c r="CW63" s="44"/>
      <c r="CX63" s="44"/>
      <c r="CY63" s="44"/>
      <c r="CZ63" s="44"/>
      <c r="DA63" s="44"/>
      <c r="DB63" s="44"/>
      <c r="DC63" s="44"/>
      <c r="DD63" s="44"/>
      <c r="DE63" s="50">
        <f>SUM(Q63+O63+S63+U63+AC63+Y63+W63+AE63+AI63+AG63+AK63+AQ63+BM63+BS63+AO63+BA63+BC63+CE63+CG63+CC63+CI63+CK63+BW63+BY63+AS63+AU63+AW63+BO63+BQ63+BU63+BE63+BG63+BI63+BK63+CA63+CM63+CO63+CQ63+CS63+CU63+CW63+DC63+DA63)</f>
        <v>5</v>
      </c>
      <c r="DF63" s="50">
        <f>SUM(R63+P63+T63+V63+AD63+Z63+X63+AF63+AJ63+AH63+AL63+AR63+BN63+BT63+AP63+BB63+BD63+CF63+CH63+CD63+CJ63+CL63+BX63+BZ63+AT63+AV63+AX63+BP63+BR63+BV63+BF63+BH63+BJ63+BL63+CB63+CN63+CP63+CR63+CT63+CV63+CX63+DD63+DB63)</f>
        <v>356661.89999999997</v>
      </c>
    </row>
    <row r="64" spans="1:110" ht="15" x14ac:dyDescent="0.25">
      <c r="A64" s="163">
        <v>14</v>
      </c>
      <c r="B64" s="163"/>
      <c r="C64" s="164" t="s">
        <v>218</v>
      </c>
      <c r="D64" s="169" t="s">
        <v>219</v>
      </c>
      <c r="E64" s="175">
        <v>15030</v>
      </c>
      <c r="F64" s="183"/>
      <c r="G64" s="177"/>
      <c r="H64" s="167"/>
      <c r="I64" s="146"/>
      <c r="J64" s="146"/>
      <c r="K64" s="41">
        <v>1.4</v>
      </c>
      <c r="L64" s="41">
        <v>1.68</v>
      </c>
      <c r="M64" s="41">
        <v>2.23</v>
      </c>
      <c r="N64" s="42">
        <v>2.57</v>
      </c>
      <c r="O64" s="181">
        <f t="shared" ref="O64:AB64" si="282">SUM(O65:O66)</f>
        <v>20</v>
      </c>
      <c r="P64" s="181">
        <f t="shared" si="282"/>
        <v>643885.19999999995</v>
      </c>
      <c r="Q64" s="181">
        <f t="shared" si="282"/>
        <v>0</v>
      </c>
      <c r="R64" s="181">
        <f t="shared" si="282"/>
        <v>0</v>
      </c>
      <c r="S64" s="181">
        <f t="shared" si="282"/>
        <v>0</v>
      </c>
      <c r="T64" s="181">
        <f t="shared" si="282"/>
        <v>0</v>
      </c>
      <c r="U64" s="155">
        <f t="shared" si="282"/>
        <v>0</v>
      </c>
      <c r="V64" s="155">
        <f t="shared" si="282"/>
        <v>0</v>
      </c>
      <c r="W64" s="155">
        <f t="shared" si="282"/>
        <v>0</v>
      </c>
      <c r="X64" s="155">
        <f t="shared" si="282"/>
        <v>0</v>
      </c>
      <c r="Y64" s="155">
        <f t="shared" si="282"/>
        <v>0</v>
      </c>
      <c r="Z64" s="155">
        <f t="shared" si="282"/>
        <v>0</v>
      </c>
      <c r="AA64" s="155">
        <f t="shared" si="282"/>
        <v>0</v>
      </c>
      <c r="AB64" s="155">
        <f t="shared" si="282"/>
        <v>0</v>
      </c>
      <c r="AC64" s="155">
        <f t="shared" ref="AC64:CN64" si="283">SUM(AC65:AC66)</f>
        <v>0</v>
      </c>
      <c r="AD64" s="155">
        <f t="shared" si="283"/>
        <v>0</v>
      </c>
      <c r="AE64" s="155">
        <f t="shared" si="283"/>
        <v>0</v>
      </c>
      <c r="AF64" s="155">
        <f t="shared" si="283"/>
        <v>0</v>
      </c>
      <c r="AG64" s="155">
        <f t="shared" si="283"/>
        <v>4</v>
      </c>
      <c r="AH64" s="155">
        <f t="shared" si="283"/>
        <v>128777.04</v>
      </c>
      <c r="AI64" s="155">
        <f t="shared" si="283"/>
        <v>0</v>
      </c>
      <c r="AJ64" s="155">
        <f t="shared" si="283"/>
        <v>0</v>
      </c>
      <c r="AK64" s="155">
        <f t="shared" si="283"/>
        <v>0</v>
      </c>
      <c r="AL64" s="155">
        <f t="shared" si="283"/>
        <v>0</v>
      </c>
      <c r="AM64" s="155">
        <f t="shared" si="283"/>
        <v>0</v>
      </c>
      <c r="AN64" s="155">
        <f t="shared" si="283"/>
        <v>0</v>
      </c>
      <c r="AO64" s="155">
        <f t="shared" si="283"/>
        <v>0</v>
      </c>
      <c r="AP64" s="155">
        <f t="shared" si="283"/>
        <v>0</v>
      </c>
      <c r="AQ64" s="155">
        <f t="shared" si="283"/>
        <v>0</v>
      </c>
      <c r="AR64" s="155">
        <f t="shared" si="283"/>
        <v>0</v>
      </c>
      <c r="AS64" s="155">
        <f t="shared" si="283"/>
        <v>0</v>
      </c>
      <c r="AT64" s="155">
        <f t="shared" si="283"/>
        <v>0</v>
      </c>
      <c r="AU64" s="155">
        <f t="shared" si="283"/>
        <v>0</v>
      </c>
      <c r="AV64" s="155">
        <f t="shared" si="283"/>
        <v>0</v>
      </c>
      <c r="AW64" s="155">
        <f t="shared" si="283"/>
        <v>0</v>
      </c>
      <c r="AX64" s="155">
        <f t="shared" si="283"/>
        <v>0</v>
      </c>
      <c r="AY64" s="155">
        <f t="shared" si="283"/>
        <v>0</v>
      </c>
      <c r="AZ64" s="155">
        <f t="shared" si="283"/>
        <v>0</v>
      </c>
      <c r="BA64" s="155">
        <f t="shared" si="283"/>
        <v>0</v>
      </c>
      <c r="BB64" s="155">
        <f t="shared" si="283"/>
        <v>0</v>
      </c>
      <c r="BC64" s="155">
        <f t="shared" si="283"/>
        <v>0</v>
      </c>
      <c r="BD64" s="155">
        <f t="shared" si="283"/>
        <v>0</v>
      </c>
      <c r="BE64" s="155">
        <f t="shared" si="283"/>
        <v>0</v>
      </c>
      <c r="BF64" s="155">
        <f t="shared" si="283"/>
        <v>0</v>
      </c>
      <c r="BG64" s="155">
        <f t="shared" si="283"/>
        <v>0</v>
      </c>
      <c r="BH64" s="155">
        <f t="shared" si="283"/>
        <v>0</v>
      </c>
      <c r="BI64" s="155">
        <f t="shared" si="283"/>
        <v>0</v>
      </c>
      <c r="BJ64" s="155">
        <f t="shared" si="283"/>
        <v>0</v>
      </c>
      <c r="BK64" s="155">
        <f t="shared" si="283"/>
        <v>0</v>
      </c>
      <c r="BL64" s="155">
        <f t="shared" si="283"/>
        <v>0</v>
      </c>
      <c r="BM64" s="155">
        <f t="shared" si="283"/>
        <v>0</v>
      </c>
      <c r="BN64" s="155">
        <f t="shared" si="283"/>
        <v>0</v>
      </c>
      <c r="BO64" s="155">
        <f t="shared" si="283"/>
        <v>0</v>
      </c>
      <c r="BP64" s="155">
        <f t="shared" si="283"/>
        <v>0</v>
      </c>
      <c r="BQ64" s="155">
        <f t="shared" si="283"/>
        <v>0</v>
      </c>
      <c r="BR64" s="155">
        <f t="shared" si="283"/>
        <v>0</v>
      </c>
      <c r="BS64" s="155">
        <f t="shared" si="283"/>
        <v>0</v>
      </c>
      <c r="BT64" s="155">
        <f t="shared" si="283"/>
        <v>0</v>
      </c>
      <c r="BU64" s="155">
        <f t="shared" si="283"/>
        <v>0</v>
      </c>
      <c r="BV64" s="155">
        <f t="shared" si="283"/>
        <v>0</v>
      </c>
      <c r="BW64" s="155">
        <f t="shared" si="283"/>
        <v>0</v>
      </c>
      <c r="BX64" s="155">
        <f t="shared" si="283"/>
        <v>0</v>
      </c>
      <c r="BY64" s="155">
        <f t="shared" si="283"/>
        <v>0</v>
      </c>
      <c r="BZ64" s="155">
        <f t="shared" si="283"/>
        <v>0</v>
      </c>
      <c r="CA64" s="155">
        <f t="shared" si="283"/>
        <v>0</v>
      </c>
      <c r="CB64" s="155">
        <f t="shared" si="283"/>
        <v>0</v>
      </c>
      <c r="CC64" s="155">
        <f t="shared" si="283"/>
        <v>15</v>
      </c>
      <c r="CD64" s="155">
        <f t="shared" si="283"/>
        <v>579496.67999999993</v>
      </c>
      <c r="CE64" s="155">
        <f t="shared" si="283"/>
        <v>0</v>
      </c>
      <c r="CF64" s="155">
        <f t="shared" si="283"/>
        <v>0</v>
      </c>
      <c r="CG64" s="155">
        <f t="shared" si="283"/>
        <v>0</v>
      </c>
      <c r="CH64" s="155">
        <f t="shared" si="283"/>
        <v>0</v>
      </c>
      <c r="CI64" s="155">
        <f t="shared" si="283"/>
        <v>0</v>
      </c>
      <c r="CJ64" s="155">
        <f t="shared" si="283"/>
        <v>0</v>
      </c>
      <c r="CK64" s="155">
        <f t="shared" si="283"/>
        <v>0</v>
      </c>
      <c r="CL64" s="155">
        <f t="shared" si="283"/>
        <v>0</v>
      </c>
      <c r="CM64" s="155">
        <f t="shared" si="283"/>
        <v>0</v>
      </c>
      <c r="CN64" s="155">
        <f t="shared" si="283"/>
        <v>0</v>
      </c>
      <c r="CO64" s="155">
        <f t="shared" ref="CO64:DF64" si="284">SUM(CO65:CO66)</f>
        <v>0</v>
      </c>
      <c r="CP64" s="155">
        <f t="shared" si="284"/>
        <v>0</v>
      </c>
      <c r="CQ64" s="155">
        <f t="shared" si="284"/>
        <v>0</v>
      </c>
      <c r="CR64" s="155">
        <f t="shared" si="284"/>
        <v>0</v>
      </c>
      <c r="CS64" s="155">
        <f t="shared" si="284"/>
        <v>0</v>
      </c>
      <c r="CT64" s="155">
        <f t="shared" si="284"/>
        <v>0</v>
      </c>
      <c r="CU64" s="155">
        <f t="shared" si="284"/>
        <v>0</v>
      </c>
      <c r="CV64" s="155">
        <f t="shared" si="284"/>
        <v>0</v>
      </c>
      <c r="CW64" s="155">
        <f t="shared" si="284"/>
        <v>100</v>
      </c>
      <c r="CX64" s="155">
        <f t="shared" si="284"/>
        <v>8004376.7999999998</v>
      </c>
      <c r="CY64" s="155">
        <f t="shared" si="284"/>
        <v>0</v>
      </c>
      <c r="CZ64" s="155">
        <f t="shared" si="284"/>
        <v>0</v>
      </c>
      <c r="DA64" s="155">
        <f t="shared" si="284"/>
        <v>0</v>
      </c>
      <c r="DB64" s="155">
        <f t="shared" si="284"/>
        <v>0</v>
      </c>
      <c r="DC64" s="155">
        <f t="shared" si="284"/>
        <v>0</v>
      </c>
      <c r="DD64" s="155">
        <f t="shared" si="284"/>
        <v>0</v>
      </c>
      <c r="DE64" s="155">
        <f t="shared" si="284"/>
        <v>139</v>
      </c>
      <c r="DF64" s="155">
        <f t="shared" si="284"/>
        <v>9356535.7199999988</v>
      </c>
    </row>
    <row r="65" spans="1:110" s="6" customFormat="1" ht="30" x14ac:dyDescent="0.25">
      <c r="A65" s="70"/>
      <c r="B65" s="70">
        <v>41</v>
      </c>
      <c r="C65" s="71" t="s">
        <v>220</v>
      </c>
      <c r="D65" s="35" t="s">
        <v>221</v>
      </c>
      <c r="E65" s="36">
        <v>15030</v>
      </c>
      <c r="F65" s="37">
        <v>1.53</v>
      </c>
      <c r="G65" s="38"/>
      <c r="H65" s="39">
        <v>1</v>
      </c>
      <c r="I65" s="40"/>
      <c r="J65" s="40"/>
      <c r="K65" s="41">
        <v>1.4</v>
      </c>
      <c r="L65" s="41">
        <v>1.68</v>
      </c>
      <c r="M65" s="41">
        <v>2.23</v>
      </c>
      <c r="N65" s="42">
        <v>2.57</v>
      </c>
      <c r="O65" s="43">
        <v>20</v>
      </c>
      <c r="P65" s="44">
        <f>SUM(O65*$E65*$F65*$H65*$K65*$P$10)</f>
        <v>643885.19999999995</v>
      </c>
      <c r="Q65" s="45">
        <v>0</v>
      </c>
      <c r="R65" s="44">
        <f t="shared" ref="R65:R66" si="285">SUM(Q65*$E65*$F65*$H65*$K65*R$10)</f>
        <v>0</v>
      </c>
      <c r="S65" s="45">
        <v>0</v>
      </c>
      <c r="T65" s="44">
        <f t="shared" ref="T65:T66" si="286">SUM(S65*$E65*$F65*$H65*$K65*T$10)</f>
        <v>0</v>
      </c>
      <c r="U65" s="45">
        <v>0</v>
      </c>
      <c r="V65" s="44">
        <f>SUM(U65*$E65*$F65*$H65*$K65*$V$10)</f>
        <v>0</v>
      </c>
      <c r="W65" s="45">
        <v>0</v>
      </c>
      <c r="X65" s="44"/>
      <c r="Y65" s="45"/>
      <c r="Z65" s="44"/>
      <c r="AA65" s="36"/>
      <c r="AB65" s="44"/>
      <c r="AC65" s="45"/>
      <c r="AD65" s="44"/>
      <c r="AE65" s="45"/>
      <c r="AF65" s="44"/>
      <c r="AG65" s="48">
        <v>4</v>
      </c>
      <c r="AH65" s="44">
        <f>AG65*$E65*$F65*$H65*$K65*AH$10</f>
        <v>128777.04</v>
      </c>
      <c r="AI65" s="45">
        <v>0</v>
      </c>
      <c r="AJ65" s="44">
        <f t="shared" ref="AJ65:AJ66" si="287">AI65*$E65*$F65*$H65*$L65*AJ$10</f>
        <v>0</v>
      </c>
      <c r="AK65" s="45">
        <v>0</v>
      </c>
      <c r="AL65" s="44">
        <f t="shared" ref="AL65:AL66" si="288">AK65*$E65*$F65*$H65*$L65*AL$10</f>
        <v>0</v>
      </c>
      <c r="AM65" s="36"/>
      <c r="AN65" s="44">
        <f>SUM(AM65*$E65*$F65*$H65*$K65*$AN$10)</f>
        <v>0</v>
      </c>
      <c r="AO65" s="45"/>
      <c r="AP65" s="44">
        <f t="shared" ref="AP65:AP66" si="289">SUM(AO65*$E65*$F65*$H65*$K65*AP$10)</f>
        <v>0</v>
      </c>
      <c r="AQ65" s="45">
        <v>0</v>
      </c>
      <c r="AR65" s="44">
        <f t="shared" ref="AR65:AR66" si="290">SUM(AQ65*$E65*$F65*$H65*$K65*AR$10)</f>
        <v>0</v>
      </c>
      <c r="AS65" s="45">
        <v>0</v>
      </c>
      <c r="AT65" s="44">
        <f>SUM(AS65*$E65*$F65*$H65*$K65*$AH$10)</f>
        <v>0</v>
      </c>
      <c r="AU65" s="45"/>
      <c r="AV65" s="44">
        <f t="shared" ref="AV65:AV66" si="291">SUM(AU65*$E65*$F65*$H65*$K65*AV$10)</f>
        <v>0</v>
      </c>
      <c r="AW65" s="45"/>
      <c r="AX65" s="44">
        <f t="shared" ref="AX65:AX66" si="292">SUM(AW65*$E65*$F65*$H65*$K65*AX$10)</f>
        <v>0</v>
      </c>
      <c r="AY65" s="45"/>
      <c r="AZ65" s="44">
        <f>SUM(AY65*$E65*$F65*$H65*$K65*$AZ$10)</f>
        <v>0</v>
      </c>
      <c r="BA65" s="45">
        <v>0</v>
      </c>
      <c r="BB65" s="44">
        <f>SUM(BA65*$E65*$F65*$H65*$K65*$AL$10)</f>
        <v>0</v>
      </c>
      <c r="BC65" s="45">
        <v>0</v>
      </c>
      <c r="BD65" s="44">
        <f t="shared" ref="BD65:BD66" si="293">SUM(BC65*$E65*$F65*$H65*$K65*BD$10)</f>
        <v>0</v>
      </c>
      <c r="BE65" s="45">
        <v>0</v>
      </c>
      <c r="BF65" s="44">
        <f t="shared" ref="BF65:BF66" si="294">SUM(BE65*$E65*$F65*$H65*$K65*BF$10)</f>
        <v>0</v>
      </c>
      <c r="BG65" s="45">
        <v>0</v>
      </c>
      <c r="BH65" s="44">
        <f t="shared" ref="BH65:BH66" si="295">SUM(BG65*$E65*$F65*$H65*$K65*BH$10)</f>
        <v>0</v>
      </c>
      <c r="BI65" s="45">
        <v>0</v>
      </c>
      <c r="BJ65" s="44">
        <f t="shared" ref="BJ65:BL66" si="296">SUM(BI65*$E65*$F65*$H65*$K65*BJ$10)</f>
        <v>0</v>
      </c>
      <c r="BK65" s="45"/>
      <c r="BL65" s="44">
        <f t="shared" si="296"/>
        <v>0</v>
      </c>
      <c r="BM65" s="45"/>
      <c r="BN65" s="44">
        <f t="shared" ref="BN65:BP66" si="297">BM65*$E65*$F65*$H65*$L65*BN$10</f>
        <v>0</v>
      </c>
      <c r="BO65" s="45">
        <v>0</v>
      </c>
      <c r="BP65" s="44">
        <f t="shared" si="297"/>
        <v>0</v>
      </c>
      <c r="BQ65" s="81">
        <v>0</v>
      </c>
      <c r="BR65" s="44">
        <f t="shared" ref="BR65:BR66" si="298">BQ65*$E65*$F65*$H65*$L65*BR$10</f>
        <v>0</v>
      </c>
      <c r="BS65" s="49"/>
      <c r="BT65" s="44">
        <f t="shared" ref="BT65:BT66" si="299">BS65*$E65*$F65*$H65*$L65*BT$10</f>
        <v>0</v>
      </c>
      <c r="BU65" s="45">
        <v>0</v>
      </c>
      <c r="BV65" s="44">
        <f t="shared" ref="BV65:BX66" si="300">BU65*$E65*$F65*$H65*$L65*BV$10</f>
        <v>0</v>
      </c>
      <c r="BW65" s="48">
        <v>0</v>
      </c>
      <c r="BX65" s="44">
        <f t="shared" si="300"/>
        <v>0</v>
      </c>
      <c r="BY65" s="45">
        <v>0</v>
      </c>
      <c r="BZ65" s="44">
        <f t="shared" ref="BZ65:BZ66" si="301">BY65*$E65*$F65*$H65*$L65*BZ$10</f>
        <v>0</v>
      </c>
      <c r="CA65" s="48"/>
      <c r="CB65" s="44">
        <f t="shared" ref="CB65:CB66" si="302">CA65*$E65*$F65*$H65*$L65*CB$10</f>
        <v>0</v>
      </c>
      <c r="CC65" s="44">
        <v>15</v>
      </c>
      <c r="CD65" s="44">
        <f t="shared" ref="CD65:CD66" si="303">CC65*$E65*$F65*$H65*$L65*CD$10</f>
        <v>579496.67999999993</v>
      </c>
      <c r="CE65" s="45">
        <v>0</v>
      </c>
      <c r="CF65" s="44">
        <f t="shared" ref="CF65:CF66" si="304">CE65*$E65*$F65*$H65*$L65*CF$10</f>
        <v>0</v>
      </c>
      <c r="CG65" s="44">
        <v>0</v>
      </c>
      <c r="CH65" s="44">
        <f t="shared" ref="CH65:CH66" si="305">CG65*$E65*$F65*$H65*$L65*CH$10</f>
        <v>0</v>
      </c>
      <c r="CI65" s="45">
        <v>0</v>
      </c>
      <c r="CJ65" s="44">
        <f t="shared" ref="CJ65:CJ66" si="306">CI65*$E65*$F65*$H65*$L65*CJ$10</f>
        <v>0</v>
      </c>
      <c r="CK65" s="45"/>
      <c r="CL65" s="44">
        <f t="shared" ref="CL65:CL66" si="307">CK65*$E65*$F65*$H65*$L65*CL$10</f>
        <v>0</v>
      </c>
      <c r="CM65" s="45"/>
      <c r="CN65" s="44">
        <f t="shared" ref="CN65:CN66" si="308">CM65*$E65*$F65*$H65*$L65*CN$10</f>
        <v>0</v>
      </c>
      <c r="CO65" s="45">
        <v>0</v>
      </c>
      <c r="CP65" s="44">
        <f t="shared" ref="CP65:CP66" si="309">CO65*$E65*$F65*$H65*$L65*CP$10</f>
        <v>0</v>
      </c>
      <c r="CQ65" s="45">
        <v>0</v>
      </c>
      <c r="CR65" s="44">
        <f t="shared" ref="CR65:CR66" si="310">CQ65*$E65*$F65*$H65*$M65*CR$10</f>
        <v>0</v>
      </c>
      <c r="CS65" s="44">
        <v>0</v>
      </c>
      <c r="CT65" s="44">
        <f t="shared" ref="CT65:CT66" si="311">CS65*$E65*$F65*$H65*$N65*$CT$10</f>
        <v>0</v>
      </c>
      <c r="CU65" s="44"/>
      <c r="CV65" s="44"/>
      <c r="CW65" s="44"/>
      <c r="CX65" s="44"/>
      <c r="CY65" s="44"/>
      <c r="CZ65" s="44"/>
      <c r="DA65" s="44"/>
      <c r="DB65" s="44"/>
      <c r="DC65" s="44"/>
      <c r="DD65" s="44"/>
      <c r="DE65" s="50">
        <f>SUM(Q65+O65+S65+U65+AC65+Y65+W65+AE65+AI65+AG65+AK65+AQ65+BM65+BS65+AO65+BA65+BC65+CE65+CG65+CC65+CI65+CK65+BW65+BY65+AS65+AU65+AW65+BO65+BQ65+BU65+BE65+BG65+BI65+BK65+CA65+CM65+CO65+CQ65+CS65+CU65+CW65+DC65+DA65)</f>
        <v>39</v>
      </c>
      <c r="DF65" s="50">
        <f>SUM(R65+P65+T65+V65+AD65+Z65+X65+AF65+AJ65+AH65+AL65+AR65+BN65+BT65+AP65+BB65+BD65+CF65+CH65+CD65+CJ65+CL65+BX65+BZ65+AT65+AV65+AX65+BP65+BR65+BV65+BF65+BH65+BJ65+BL65+CB65+CN65+CP65+CR65+CT65+CV65+CX65+DD65+DB65)</f>
        <v>1352158.92</v>
      </c>
    </row>
    <row r="66" spans="1:110" s="6" customFormat="1" ht="30" x14ac:dyDescent="0.25">
      <c r="A66" s="70"/>
      <c r="B66" s="70">
        <v>42</v>
      </c>
      <c r="C66" s="71" t="s">
        <v>222</v>
      </c>
      <c r="D66" s="35" t="s">
        <v>223</v>
      </c>
      <c r="E66" s="36">
        <v>15030</v>
      </c>
      <c r="F66" s="37">
        <v>3.17</v>
      </c>
      <c r="G66" s="38"/>
      <c r="H66" s="39">
        <v>1</v>
      </c>
      <c r="I66" s="40"/>
      <c r="J66" s="40"/>
      <c r="K66" s="41">
        <v>1.4</v>
      </c>
      <c r="L66" s="41">
        <v>1.68</v>
      </c>
      <c r="M66" s="41">
        <v>2.23</v>
      </c>
      <c r="N66" s="42">
        <v>2.57</v>
      </c>
      <c r="O66" s="43"/>
      <c r="P66" s="44">
        <f>SUM(O66*$E66*$F66*$H66*$K66*$P$10)</f>
        <v>0</v>
      </c>
      <c r="Q66" s="45">
        <v>0</v>
      </c>
      <c r="R66" s="44">
        <f t="shared" si="285"/>
        <v>0</v>
      </c>
      <c r="S66" s="45">
        <v>0</v>
      </c>
      <c r="T66" s="44">
        <f t="shared" si="286"/>
        <v>0</v>
      </c>
      <c r="U66" s="45">
        <v>0</v>
      </c>
      <c r="V66" s="44">
        <f>SUM(U66*$E66*$F66*$H66*$K66*$V$10)</f>
        <v>0</v>
      </c>
      <c r="W66" s="45">
        <v>0</v>
      </c>
      <c r="X66" s="44"/>
      <c r="Y66" s="45"/>
      <c r="Z66" s="44"/>
      <c r="AA66" s="36"/>
      <c r="AB66" s="44"/>
      <c r="AC66" s="45"/>
      <c r="AD66" s="44"/>
      <c r="AE66" s="45"/>
      <c r="AF66" s="44"/>
      <c r="AG66" s="45"/>
      <c r="AH66" s="44">
        <f>AG66*E66*F66*H66*K66</f>
        <v>0</v>
      </c>
      <c r="AI66" s="45">
        <v>0</v>
      </c>
      <c r="AJ66" s="44">
        <f t="shared" si="287"/>
        <v>0</v>
      </c>
      <c r="AK66" s="45">
        <v>0</v>
      </c>
      <c r="AL66" s="44">
        <f t="shared" si="288"/>
        <v>0</v>
      </c>
      <c r="AM66" s="36"/>
      <c r="AN66" s="44">
        <f>SUM(AM66*$E66*$F66*$H66*$K66*$AN$10)</f>
        <v>0</v>
      </c>
      <c r="AO66" s="45"/>
      <c r="AP66" s="44">
        <f t="shared" si="289"/>
        <v>0</v>
      </c>
      <c r="AQ66" s="45">
        <v>0</v>
      </c>
      <c r="AR66" s="44">
        <f t="shared" si="290"/>
        <v>0</v>
      </c>
      <c r="AS66" s="45">
        <v>0</v>
      </c>
      <c r="AT66" s="44">
        <f>SUM(AS66*$E66*$F66*$H66*$K66*$AH$10)</f>
        <v>0</v>
      </c>
      <c r="AU66" s="45"/>
      <c r="AV66" s="44">
        <f t="shared" si="291"/>
        <v>0</v>
      </c>
      <c r="AW66" s="45"/>
      <c r="AX66" s="44">
        <f t="shared" si="292"/>
        <v>0</v>
      </c>
      <c r="AY66" s="45"/>
      <c r="AZ66" s="44">
        <f>SUM(AY66*$E66*$F66*$H66*$K66*$AZ$10)</f>
        <v>0</v>
      </c>
      <c r="BA66" s="45">
        <v>0</v>
      </c>
      <c r="BB66" s="44">
        <f>SUM(BA66*$E66*$F66*$H66*$K66*$AL$10)</f>
        <v>0</v>
      </c>
      <c r="BC66" s="45">
        <v>0</v>
      </c>
      <c r="BD66" s="44">
        <f t="shared" si="293"/>
        <v>0</v>
      </c>
      <c r="BE66" s="45">
        <v>0</v>
      </c>
      <c r="BF66" s="44">
        <f t="shared" si="294"/>
        <v>0</v>
      </c>
      <c r="BG66" s="45">
        <v>0</v>
      </c>
      <c r="BH66" s="44">
        <f t="shared" si="295"/>
        <v>0</v>
      </c>
      <c r="BI66" s="45">
        <v>0</v>
      </c>
      <c r="BJ66" s="44">
        <f t="shared" si="296"/>
        <v>0</v>
      </c>
      <c r="BK66" s="45"/>
      <c r="BL66" s="44">
        <f t="shared" si="296"/>
        <v>0</v>
      </c>
      <c r="BM66" s="49"/>
      <c r="BN66" s="44">
        <f t="shared" si="297"/>
        <v>0</v>
      </c>
      <c r="BO66" s="45">
        <v>0</v>
      </c>
      <c r="BP66" s="44">
        <f t="shared" si="297"/>
        <v>0</v>
      </c>
      <c r="BQ66" s="81">
        <v>0</v>
      </c>
      <c r="BR66" s="44">
        <f t="shared" si="298"/>
        <v>0</v>
      </c>
      <c r="BS66" s="45">
        <v>0</v>
      </c>
      <c r="BT66" s="44">
        <f t="shared" si="299"/>
        <v>0</v>
      </c>
      <c r="BU66" s="45">
        <v>0</v>
      </c>
      <c r="BV66" s="44">
        <f t="shared" si="300"/>
        <v>0</v>
      </c>
      <c r="BW66" s="48">
        <v>0</v>
      </c>
      <c r="BX66" s="44">
        <f t="shared" si="300"/>
        <v>0</v>
      </c>
      <c r="BY66" s="45"/>
      <c r="BZ66" s="44">
        <f t="shared" si="301"/>
        <v>0</v>
      </c>
      <c r="CA66" s="48"/>
      <c r="CB66" s="44">
        <f t="shared" si="302"/>
        <v>0</v>
      </c>
      <c r="CC66" s="45">
        <v>0</v>
      </c>
      <c r="CD66" s="44">
        <f t="shared" si="303"/>
        <v>0</v>
      </c>
      <c r="CE66" s="45">
        <v>0</v>
      </c>
      <c r="CF66" s="44">
        <f t="shared" si="304"/>
        <v>0</v>
      </c>
      <c r="CG66" s="44">
        <v>0</v>
      </c>
      <c r="CH66" s="44">
        <f t="shared" si="305"/>
        <v>0</v>
      </c>
      <c r="CI66" s="45">
        <v>0</v>
      </c>
      <c r="CJ66" s="44">
        <f t="shared" si="306"/>
        <v>0</v>
      </c>
      <c r="CK66" s="45"/>
      <c r="CL66" s="44">
        <f t="shared" si="307"/>
        <v>0</v>
      </c>
      <c r="CM66" s="45"/>
      <c r="CN66" s="44">
        <f t="shared" si="308"/>
        <v>0</v>
      </c>
      <c r="CO66" s="45">
        <v>0</v>
      </c>
      <c r="CP66" s="44">
        <f t="shared" si="309"/>
        <v>0</v>
      </c>
      <c r="CQ66" s="45">
        <v>0</v>
      </c>
      <c r="CR66" s="44">
        <f t="shared" si="310"/>
        <v>0</v>
      </c>
      <c r="CS66" s="44">
        <v>0</v>
      </c>
      <c r="CT66" s="44">
        <f t="shared" si="311"/>
        <v>0</v>
      </c>
      <c r="CU66" s="44"/>
      <c r="CV66" s="44"/>
      <c r="CW66" s="44">
        <v>100</v>
      </c>
      <c r="CX66" s="44">
        <f>CW66*$E66*$F66*$H66*$L66</f>
        <v>8004376.7999999998</v>
      </c>
      <c r="CY66" s="44"/>
      <c r="CZ66" s="44"/>
      <c r="DA66" s="44"/>
      <c r="DB66" s="44"/>
      <c r="DC66" s="44"/>
      <c r="DD66" s="44"/>
      <c r="DE66" s="50">
        <f>SUM(Q66+O66+S66+U66+AC66+Y66+W66+AE66+AI66+AG66+AK66+AQ66+BM66+BS66+AO66+BA66+BC66+CE66+CG66+CC66+CI66+CK66+BW66+BY66+AS66+AU66+AW66+BO66+BQ66+BU66+BE66+BG66+BI66+BK66+CA66+CM66+CO66+CQ66+CS66+CU66+CW66+DC66+DA66)</f>
        <v>100</v>
      </c>
      <c r="DF66" s="50">
        <f>SUM(R66+P66+T66+V66+AD66+Z66+X66+AF66+AJ66+AH66+AL66+AR66+BN66+BT66+AP66+BB66+BD66+CF66+CH66+CD66+CJ66+CL66+BX66+BZ66+AT66+AV66+AX66+BP66+BR66+BV66+BF66+BH66+BJ66+BL66+CB66+CN66+CP66+CR66+CT66+CV66+CX66+DD66+DB66)</f>
        <v>8004376.7999999998</v>
      </c>
    </row>
    <row r="67" spans="1:110" s="82" customFormat="1" ht="15" x14ac:dyDescent="0.25">
      <c r="A67" s="182">
        <v>15</v>
      </c>
      <c r="B67" s="182"/>
      <c r="C67" s="164" t="s">
        <v>224</v>
      </c>
      <c r="D67" s="169" t="s">
        <v>225</v>
      </c>
      <c r="E67" s="175">
        <v>15030</v>
      </c>
      <c r="F67" s="180"/>
      <c r="G67" s="177"/>
      <c r="H67" s="167"/>
      <c r="I67" s="146"/>
      <c r="J67" s="146"/>
      <c r="K67" s="156">
        <v>1.4</v>
      </c>
      <c r="L67" s="156">
        <v>1.68</v>
      </c>
      <c r="M67" s="156">
        <v>2.23</v>
      </c>
      <c r="N67" s="42">
        <v>2.57</v>
      </c>
      <c r="O67" s="181">
        <f t="shared" ref="O67:AB67" si="312">SUM(O68:O70)</f>
        <v>8</v>
      </c>
      <c r="P67" s="181">
        <f t="shared" si="312"/>
        <v>164969.28</v>
      </c>
      <c r="Q67" s="181">
        <f t="shared" si="312"/>
        <v>0</v>
      </c>
      <c r="R67" s="181">
        <f t="shared" si="312"/>
        <v>0</v>
      </c>
      <c r="S67" s="181">
        <f t="shared" si="312"/>
        <v>503</v>
      </c>
      <c r="T67" s="181">
        <f t="shared" si="312"/>
        <v>14455433.16</v>
      </c>
      <c r="U67" s="155">
        <f t="shared" si="312"/>
        <v>0</v>
      </c>
      <c r="V67" s="155">
        <f t="shared" si="312"/>
        <v>0</v>
      </c>
      <c r="W67" s="155">
        <f t="shared" si="312"/>
        <v>0</v>
      </c>
      <c r="X67" s="155">
        <f t="shared" si="312"/>
        <v>0</v>
      </c>
      <c r="Y67" s="155">
        <f t="shared" si="312"/>
        <v>0</v>
      </c>
      <c r="Z67" s="155">
        <f t="shared" si="312"/>
        <v>0</v>
      </c>
      <c r="AA67" s="155">
        <f t="shared" si="312"/>
        <v>0</v>
      </c>
      <c r="AB67" s="155">
        <f t="shared" si="312"/>
        <v>0</v>
      </c>
      <c r="AC67" s="155">
        <f t="shared" ref="AC67:CN67" si="313">SUM(AC68:AC70)</f>
        <v>50</v>
      </c>
      <c r="AD67" s="155">
        <f t="shared" si="313"/>
        <v>1031057.9999999999</v>
      </c>
      <c r="AE67" s="155">
        <f t="shared" si="313"/>
        <v>0</v>
      </c>
      <c r="AF67" s="155">
        <f t="shared" si="313"/>
        <v>0</v>
      </c>
      <c r="AG67" s="155">
        <f t="shared" si="313"/>
        <v>0</v>
      </c>
      <c r="AH67" s="155">
        <f t="shared" si="313"/>
        <v>0</v>
      </c>
      <c r="AI67" s="155">
        <f t="shared" si="313"/>
        <v>0</v>
      </c>
      <c r="AJ67" s="155">
        <f t="shared" si="313"/>
        <v>0</v>
      </c>
      <c r="AK67" s="155">
        <f t="shared" si="313"/>
        <v>17</v>
      </c>
      <c r="AL67" s="155">
        <f t="shared" si="313"/>
        <v>420671.66399999999</v>
      </c>
      <c r="AM67" s="155">
        <f t="shared" si="313"/>
        <v>0</v>
      </c>
      <c r="AN67" s="155">
        <f t="shared" si="313"/>
        <v>0</v>
      </c>
      <c r="AO67" s="155">
        <f t="shared" si="313"/>
        <v>0</v>
      </c>
      <c r="AP67" s="155">
        <f t="shared" si="313"/>
        <v>0</v>
      </c>
      <c r="AQ67" s="155">
        <f t="shared" si="313"/>
        <v>0</v>
      </c>
      <c r="AR67" s="155">
        <f t="shared" si="313"/>
        <v>0</v>
      </c>
      <c r="AS67" s="155">
        <f t="shared" si="313"/>
        <v>0</v>
      </c>
      <c r="AT67" s="155">
        <f t="shared" si="313"/>
        <v>0</v>
      </c>
      <c r="AU67" s="155">
        <f t="shared" si="313"/>
        <v>0</v>
      </c>
      <c r="AV67" s="155">
        <f t="shared" si="313"/>
        <v>0</v>
      </c>
      <c r="AW67" s="155">
        <f t="shared" si="313"/>
        <v>0</v>
      </c>
      <c r="AX67" s="155">
        <f t="shared" si="313"/>
        <v>0</v>
      </c>
      <c r="AY67" s="155">
        <f t="shared" si="313"/>
        <v>0</v>
      </c>
      <c r="AZ67" s="155">
        <f t="shared" si="313"/>
        <v>0</v>
      </c>
      <c r="BA67" s="155">
        <f t="shared" si="313"/>
        <v>0</v>
      </c>
      <c r="BB67" s="155">
        <f t="shared" si="313"/>
        <v>0</v>
      </c>
      <c r="BC67" s="155">
        <f t="shared" si="313"/>
        <v>0</v>
      </c>
      <c r="BD67" s="155">
        <f t="shared" si="313"/>
        <v>0</v>
      </c>
      <c r="BE67" s="155">
        <f t="shared" si="313"/>
        <v>0</v>
      </c>
      <c r="BF67" s="155">
        <f t="shared" si="313"/>
        <v>0</v>
      </c>
      <c r="BG67" s="155">
        <f t="shared" si="313"/>
        <v>0</v>
      </c>
      <c r="BH67" s="155">
        <f t="shared" si="313"/>
        <v>0</v>
      </c>
      <c r="BI67" s="155">
        <f t="shared" si="313"/>
        <v>0</v>
      </c>
      <c r="BJ67" s="155">
        <f t="shared" si="313"/>
        <v>0</v>
      </c>
      <c r="BK67" s="155">
        <f t="shared" si="313"/>
        <v>130</v>
      </c>
      <c r="BL67" s="155">
        <f t="shared" si="313"/>
        <v>2680750.7999999998</v>
      </c>
      <c r="BM67" s="155">
        <f t="shared" si="313"/>
        <v>0</v>
      </c>
      <c r="BN67" s="155">
        <f t="shared" si="313"/>
        <v>0</v>
      </c>
      <c r="BO67" s="155">
        <f t="shared" si="313"/>
        <v>0</v>
      </c>
      <c r="BP67" s="155">
        <f t="shared" si="313"/>
        <v>0</v>
      </c>
      <c r="BQ67" s="155">
        <f t="shared" si="313"/>
        <v>0</v>
      </c>
      <c r="BR67" s="155">
        <f t="shared" si="313"/>
        <v>0</v>
      </c>
      <c r="BS67" s="155">
        <f t="shared" si="313"/>
        <v>0</v>
      </c>
      <c r="BT67" s="155">
        <f t="shared" si="313"/>
        <v>0</v>
      </c>
      <c r="BU67" s="155">
        <f t="shared" si="313"/>
        <v>7</v>
      </c>
      <c r="BV67" s="155">
        <f t="shared" si="313"/>
        <v>173217.74400000001</v>
      </c>
      <c r="BW67" s="155">
        <f t="shared" si="313"/>
        <v>30</v>
      </c>
      <c r="BX67" s="155">
        <f t="shared" si="313"/>
        <v>742361.76</v>
      </c>
      <c r="BY67" s="155">
        <f t="shared" si="313"/>
        <v>0</v>
      </c>
      <c r="BZ67" s="155">
        <f t="shared" si="313"/>
        <v>0</v>
      </c>
      <c r="CA67" s="155">
        <f t="shared" si="313"/>
        <v>0</v>
      </c>
      <c r="CB67" s="155">
        <f t="shared" si="313"/>
        <v>0</v>
      </c>
      <c r="CC67" s="155">
        <f t="shared" si="313"/>
        <v>50</v>
      </c>
      <c r="CD67" s="155">
        <f t="shared" si="313"/>
        <v>1237269.5999999999</v>
      </c>
      <c r="CE67" s="155">
        <f t="shared" si="313"/>
        <v>0</v>
      </c>
      <c r="CF67" s="155">
        <f t="shared" si="313"/>
        <v>0</v>
      </c>
      <c r="CG67" s="155">
        <f t="shared" si="313"/>
        <v>24</v>
      </c>
      <c r="CH67" s="155">
        <f t="shared" si="313"/>
        <v>593889.40799999994</v>
      </c>
      <c r="CI67" s="155">
        <f t="shared" si="313"/>
        <v>0</v>
      </c>
      <c r="CJ67" s="155">
        <f t="shared" si="313"/>
        <v>0</v>
      </c>
      <c r="CK67" s="155">
        <f t="shared" si="313"/>
        <v>13</v>
      </c>
      <c r="CL67" s="155">
        <f t="shared" si="313"/>
        <v>321690.09599999996</v>
      </c>
      <c r="CM67" s="155">
        <f t="shared" si="313"/>
        <v>17</v>
      </c>
      <c r="CN67" s="155">
        <f t="shared" si="313"/>
        <v>420671.66399999999</v>
      </c>
      <c r="CO67" s="155">
        <f t="shared" ref="CO67:DF67" si="314">SUM(CO68:CO70)</f>
        <v>0</v>
      </c>
      <c r="CP67" s="155">
        <f t="shared" si="314"/>
        <v>0</v>
      </c>
      <c r="CQ67" s="155">
        <f t="shared" si="314"/>
        <v>35</v>
      </c>
      <c r="CR67" s="155">
        <f t="shared" si="314"/>
        <v>1149629.67</v>
      </c>
      <c r="CS67" s="155">
        <f t="shared" si="314"/>
        <v>60</v>
      </c>
      <c r="CT67" s="155">
        <f t="shared" si="314"/>
        <v>2271273.48</v>
      </c>
      <c r="CU67" s="155">
        <f t="shared" si="314"/>
        <v>0</v>
      </c>
      <c r="CV67" s="155">
        <f t="shared" si="314"/>
        <v>0</v>
      </c>
      <c r="CW67" s="155">
        <f t="shared" si="314"/>
        <v>0</v>
      </c>
      <c r="CX67" s="155">
        <f t="shared" si="314"/>
        <v>0</v>
      </c>
      <c r="CY67" s="155">
        <f t="shared" si="314"/>
        <v>0</v>
      </c>
      <c r="CZ67" s="155">
        <f t="shared" si="314"/>
        <v>0</v>
      </c>
      <c r="DA67" s="155">
        <f t="shared" si="314"/>
        <v>0</v>
      </c>
      <c r="DB67" s="155">
        <f t="shared" si="314"/>
        <v>0</v>
      </c>
      <c r="DC67" s="155">
        <f t="shared" si="314"/>
        <v>0</v>
      </c>
      <c r="DD67" s="155">
        <f t="shared" si="314"/>
        <v>0</v>
      </c>
      <c r="DE67" s="155">
        <f t="shared" si="314"/>
        <v>944</v>
      </c>
      <c r="DF67" s="155">
        <f t="shared" si="314"/>
        <v>25662886.326000005</v>
      </c>
    </row>
    <row r="68" spans="1:110" s="6" customFormat="1" ht="30" x14ac:dyDescent="0.25">
      <c r="A68" s="70"/>
      <c r="B68" s="70">
        <v>43</v>
      </c>
      <c r="C68" s="71" t="s">
        <v>226</v>
      </c>
      <c r="D68" s="72" t="s">
        <v>227</v>
      </c>
      <c r="E68" s="36">
        <v>15030</v>
      </c>
      <c r="F68" s="37">
        <v>0.98</v>
      </c>
      <c r="G68" s="38"/>
      <c r="H68" s="39">
        <v>1</v>
      </c>
      <c r="I68" s="40"/>
      <c r="J68" s="40"/>
      <c r="K68" s="41">
        <v>1.4</v>
      </c>
      <c r="L68" s="41">
        <v>1.68</v>
      </c>
      <c r="M68" s="41">
        <v>2.23</v>
      </c>
      <c r="N68" s="42">
        <v>2.57</v>
      </c>
      <c r="O68" s="43">
        <v>8</v>
      </c>
      <c r="P68" s="44">
        <f>SUM(O68*$E68*$F68*$H68*$K68*$P$10)</f>
        <v>164969.28</v>
      </c>
      <c r="Q68" s="45"/>
      <c r="R68" s="44">
        <f>SUM(Q68*$E68*$F68*$H68*$K68*R$10)</f>
        <v>0</v>
      </c>
      <c r="S68" s="44">
        <v>251</v>
      </c>
      <c r="T68" s="44">
        <f>SUM(S68*$E68*$F68*$H68*$K68*T$10)</f>
        <v>5175911.1599999992</v>
      </c>
      <c r="U68" s="45"/>
      <c r="V68" s="44">
        <f>SUM(U68*$E68*$F68*$H68*$K68*$V$10)</f>
        <v>0</v>
      </c>
      <c r="W68" s="45"/>
      <c r="X68" s="44"/>
      <c r="Y68" s="45"/>
      <c r="Z68" s="44"/>
      <c r="AA68" s="36">
        <v>0</v>
      </c>
      <c r="AB68" s="44">
        <v>0</v>
      </c>
      <c r="AC68" s="44">
        <v>50</v>
      </c>
      <c r="AD68" s="44">
        <f>AC68*E68*F68*H68*K68</f>
        <v>1031057.9999999999</v>
      </c>
      <c r="AE68" s="45">
        <v>0</v>
      </c>
      <c r="AF68" s="44">
        <v>0</v>
      </c>
      <c r="AG68" s="45">
        <v>0</v>
      </c>
      <c r="AH68" s="44">
        <v>0</v>
      </c>
      <c r="AI68" s="45">
        <v>0</v>
      </c>
      <c r="AJ68" s="44">
        <f t="shared" ref="AJ68:AJ70" si="315">AI68*$E68*$F68*$H68*$L68*AJ$10</f>
        <v>0</v>
      </c>
      <c r="AK68" s="91">
        <v>17</v>
      </c>
      <c r="AL68" s="44">
        <f t="shared" ref="AL68:AL70" si="316">AK68*$E68*$F68*$H68*$L68*AL$10</f>
        <v>420671.66399999999</v>
      </c>
      <c r="AM68" s="36"/>
      <c r="AN68" s="44">
        <f>SUM(AM68*$E68*$F68*$H68*$K68*$AN$10)</f>
        <v>0</v>
      </c>
      <c r="AO68" s="45"/>
      <c r="AP68" s="44">
        <f t="shared" ref="AP68:AP70" si="317">SUM(AO68*$E68*$F68*$H68*$K68*AP$10)</f>
        <v>0</v>
      </c>
      <c r="AQ68" s="45"/>
      <c r="AR68" s="44">
        <f t="shared" ref="AR68:AR69" si="318">SUM(AQ68*$E68*$F68*$H68*$K68*AR$10)</f>
        <v>0</v>
      </c>
      <c r="AS68" s="45"/>
      <c r="AT68" s="44">
        <f>SUM(AS68*$E68*$F68*$H68*$K68*$AH$10)</f>
        <v>0</v>
      </c>
      <c r="AU68" s="45"/>
      <c r="AV68" s="44">
        <f t="shared" ref="AV68:AV69" si="319">SUM(AU68*$E68*$F68*$H68*$K68*AV$10)</f>
        <v>0</v>
      </c>
      <c r="AW68" s="45"/>
      <c r="AX68" s="44">
        <f t="shared" ref="AX68:AX69" si="320">SUM(AW68*$E68*$F68*$H68*$K68*AX$10)</f>
        <v>0</v>
      </c>
      <c r="AY68" s="45"/>
      <c r="AZ68" s="44">
        <f>SUM(AY68*$E68*$F68*$H68*$K68*$AZ$10)</f>
        <v>0</v>
      </c>
      <c r="BA68" s="45"/>
      <c r="BB68" s="44">
        <f>SUM(BA68*$E68*$F68*$H68*$K68*$AL$10)</f>
        <v>0</v>
      </c>
      <c r="BC68" s="44">
        <v>0</v>
      </c>
      <c r="BD68" s="44">
        <f t="shared" ref="BD68:BD70" si="321">SUM(BC68*$E68*$F68*$H68*$K68*BD$10)</f>
        <v>0</v>
      </c>
      <c r="BE68" s="45"/>
      <c r="BF68" s="44">
        <f t="shared" ref="BF68:BF70" si="322">SUM(BE68*$E68*$F68*$H68*$K68*BF$10)</f>
        <v>0</v>
      </c>
      <c r="BG68" s="45"/>
      <c r="BH68" s="44">
        <f t="shared" ref="BH68:BH70" si="323">SUM(BG68*$E68*$F68*$H68*$K68*BH$10)</f>
        <v>0</v>
      </c>
      <c r="BI68" s="44"/>
      <c r="BJ68" s="44">
        <f t="shared" ref="BJ68:BL70" si="324">SUM(BI68*$E68*$F68*$H68*$K68*BJ$10)</f>
        <v>0</v>
      </c>
      <c r="BK68" s="44">
        <f>130</f>
        <v>130</v>
      </c>
      <c r="BL68" s="44">
        <f t="shared" si="324"/>
        <v>2680750.7999999998</v>
      </c>
      <c r="BM68" s="45"/>
      <c r="BN68" s="44">
        <f t="shared" ref="BN68:BP70" si="325">BM68*$E68*$F68*$H68*$L68*BN$10</f>
        <v>0</v>
      </c>
      <c r="BO68" s="45"/>
      <c r="BP68" s="44">
        <f t="shared" si="325"/>
        <v>0</v>
      </c>
      <c r="BQ68" s="81"/>
      <c r="BR68" s="44">
        <f t="shared" ref="BR68:BR70" si="326">BQ68*$E68*$F68*$H68*$L68*BR$10</f>
        <v>0</v>
      </c>
      <c r="BS68" s="45"/>
      <c r="BT68" s="44">
        <f t="shared" ref="BT68:BT70" si="327">BS68*$E68*$F68*$H68*$L68*BT$10</f>
        <v>0</v>
      </c>
      <c r="BU68" s="91">
        <v>7</v>
      </c>
      <c r="BV68" s="44">
        <f t="shared" ref="BV68:BX70" si="328">BU68*$E68*$F68*$H68*$L68*BV$10</f>
        <v>173217.74400000001</v>
      </c>
      <c r="BW68" s="47">
        <v>30</v>
      </c>
      <c r="BX68" s="44">
        <f t="shared" si="328"/>
        <v>742361.76</v>
      </c>
      <c r="BY68" s="44"/>
      <c r="BZ68" s="44">
        <f t="shared" ref="BZ68:BZ70" si="329">BY68*$E68*$F68*$H68*$L68*BZ$10</f>
        <v>0</v>
      </c>
      <c r="CA68" s="47"/>
      <c r="CB68" s="44">
        <f t="shared" ref="CB68:CB70" si="330">CA68*$E68*$F68*$H68*$L68*CB$10</f>
        <v>0</v>
      </c>
      <c r="CC68" s="79">
        <v>50</v>
      </c>
      <c r="CD68" s="44">
        <f t="shared" ref="CD68:CD70" si="331">CC68*$E68*$F68*$H68*$L68*CD$10</f>
        <v>1237269.5999999999</v>
      </c>
      <c r="CE68" s="45"/>
      <c r="CF68" s="44">
        <f t="shared" ref="CF68:CF70" si="332">CE68*$E68*$F68*$H68*$L68*CF$10</f>
        <v>0</v>
      </c>
      <c r="CG68" s="44">
        <v>24</v>
      </c>
      <c r="CH68" s="44">
        <f t="shared" ref="CH68:CH70" si="333">CG68*$E68*$F68*$H68*$L68*CH$10</f>
        <v>593889.40799999994</v>
      </c>
      <c r="CI68" s="49"/>
      <c r="CJ68" s="44">
        <f t="shared" ref="CJ68:CJ70" si="334">CI68*$E68*$F68*$H68*$L68*CJ$10</f>
        <v>0</v>
      </c>
      <c r="CK68" s="79">
        <v>13</v>
      </c>
      <c r="CL68" s="44">
        <f t="shared" ref="CL68:CL70" si="335">CK68*$E68*$F68*$H68*$L68*CL$10</f>
        <v>321690.09599999996</v>
      </c>
      <c r="CM68" s="44">
        <v>17</v>
      </c>
      <c r="CN68" s="44">
        <f t="shared" ref="CN68:CN70" si="336">CM68*$E68*$F68*$H68*$L68*CN$10</f>
        <v>420671.66399999999</v>
      </c>
      <c r="CO68" s="45"/>
      <c r="CP68" s="44">
        <f t="shared" ref="CP68:CP70" si="337">CO68*$E68*$F68*$H68*$L68*CP$10</f>
        <v>0</v>
      </c>
      <c r="CQ68" s="79">
        <v>35</v>
      </c>
      <c r="CR68" s="44">
        <f t="shared" ref="CR68:CR70" si="338">CQ68*$E68*$F68*$H68*$M68*CR$10</f>
        <v>1149629.67</v>
      </c>
      <c r="CS68" s="79">
        <v>60</v>
      </c>
      <c r="CT68" s="44">
        <f>CS68*$E68*$F68*$H68*$N68*$CT$10</f>
        <v>2271273.48</v>
      </c>
      <c r="CU68" s="44"/>
      <c r="CV68" s="44"/>
      <c r="CW68" s="44"/>
      <c r="CX68" s="44"/>
      <c r="CY68" s="44"/>
      <c r="CZ68" s="44"/>
      <c r="DA68" s="44"/>
      <c r="DB68" s="44"/>
      <c r="DC68" s="44"/>
      <c r="DD68" s="44"/>
      <c r="DE68" s="50">
        <f t="shared" ref="DE68:DF70" si="339">SUM(Q68+O68+S68+U68+AC68+Y68+W68+AE68+AI68+AG68+AK68+AQ68+BM68+BS68+AO68+BA68+BC68+CE68+CG68+CC68+CI68+CK68+BW68+BY68+AS68+AU68+AW68+BO68+BQ68+BU68+BE68+BG68+BI68+BK68+CA68+CM68+CO68+CQ68+CS68+CU68+CW68+DC68+DA68)</f>
        <v>692</v>
      </c>
      <c r="DF68" s="50">
        <f t="shared" si="339"/>
        <v>16383364.326000003</v>
      </c>
    </row>
    <row r="69" spans="1:110" s="6" customFormat="1" ht="39.75" customHeight="1" x14ac:dyDescent="0.25">
      <c r="A69" s="70"/>
      <c r="B69" s="70">
        <v>44</v>
      </c>
      <c r="C69" s="71" t="s">
        <v>228</v>
      </c>
      <c r="D69" s="72" t="s">
        <v>229</v>
      </c>
      <c r="E69" s="36">
        <v>15030</v>
      </c>
      <c r="F69" s="37">
        <v>1.75</v>
      </c>
      <c r="G69" s="38"/>
      <c r="H69" s="39">
        <v>1</v>
      </c>
      <c r="I69" s="97"/>
      <c r="J69" s="98"/>
      <c r="K69" s="41">
        <v>1.4</v>
      </c>
      <c r="L69" s="41">
        <v>1.68</v>
      </c>
      <c r="M69" s="41">
        <v>2.23</v>
      </c>
      <c r="N69" s="42">
        <v>2.57</v>
      </c>
      <c r="O69" s="51"/>
      <c r="P69" s="44">
        <f>SUM(O69*$E69*$F69*$H69*$K69*$P$10)</f>
        <v>0</v>
      </c>
      <c r="Q69" s="45"/>
      <c r="R69" s="44">
        <f>SUM(Q69*$E69*$F69*$H69*$K69*R$10)</f>
        <v>0</v>
      </c>
      <c r="S69" s="44">
        <v>252</v>
      </c>
      <c r="T69" s="44">
        <f>SUM(S69*$E69*$F69*$H69*$K69*T$10)</f>
        <v>9279522</v>
      </c>
      <c r="U69" s="45"/>
      <c r="V69" s="44">
        <f>SUM(U69*$E69*$F69*$H69*$K69*$V$10)</f>
        <v>0</v>
      </c>
      <c r="W69" s="45"/>
      <c r="X69" s="44"/>
      <c r="Y69" s="45"/>
      <c r="Z69" s="44"/>
      <c r="AA69" s="36">
        <v>0</v>
      </c>
      <c r="AB69" s="44">
        <v>0</v>
      </c>
      <c r="AC69" s="45">
        <v>0</v>
      </c>
      <c r="AD69" s="44">
        <v>0</v>
      </c>
      <c r="AE69" s="45">
        <v>0</v>
      </c>
      <c r="AF69" s="44">
        <v>0</v>
      </c>
      <c r="AG69" s="45">
        <v>0</v>
      </c>
      <c r="AH69" s="44">
        <v>0</v>
      </c>
      <c r="AI69" s="45">
        <v>0</v>
      </c>
      <c r="AJ69" s="44">
        <f t="shared" si="315"/>
        <v>0</v>
      </c>
      <c r="AK69" s="45"/>
      <c r="AL69" s="44">
        <f t="shared" si="316"/>
        <v>0</v>
      </c>
      <c r="AM69" s="36"/>
      <c r="AN69" s="44">
        <f>SUM(AM69*$E69*$F69*$H69*$K69*$AN$10)</f>
        <v>0</v>
      </c>
      <c r="AO69" s="45"/>
      <c r="AP69" s="44">
        <f t="shared" si="317"/>
        <v>0</v>
      </c>
      <c r="AQ69" s="45"/>
      <c r="AR69" s="44">
        <f t="shared" si="318"/>
        <v>0</v>
      </c>
      <c r="AS69" s="45"/>
      <c r="AT69" s="44">
        <f>SUM(AS69*$E69*$F69*$H69*$K69*$AH$10)</f>
        <v>0</v>
      </c>
      <c r="AU69" s="45"/>
      <c r="AV69" s="44">
        <f t="shared" si="319"/>
        <v>0</v>
      </c>
      <c r="AW69" s="45"/>
      <c r="AX69" s="44">
        <f t="shared" si="320"/>
        <v>0</v>
      </c>
      <c r="AY69" s="45"/>
      <c r="AZ69" s="44">
        <f>SUM(AY69*$E69*$F69*$H69*$K69*$AZ$10)</f>
        <v>0</v>
      </c>
      <c r="BA69" s="45"/>
      <c r="BB69" s="44">
        <f>SUM(BA69*$E69*$F69*$H69*$K69*$AL$10)</f>
        <v>0</v>
      </c>
      <c r="BC69" s="45"/>
      <c r="BD69" s="44">
        <f t="shared" si="321"/>
        <v>0</v>
      </c>
      <c r="BE69" s="45"/>
      <c r="BF69" s="44">
        <f t="shared" si="322"/>
        <v>0</v>
      </c>
      <c r="BG69" s="45"/>
      <c r="BH69" s="44">
        <f t="shared" si="323"/>
        <v>0</v>
      </c>
      <c r="BI69" s="45"/>
      <c r="BJ69" s="44">
        <f t="shared" si="324"/>
        <v>0</v>
      </c>
      <c r="BK69" s="44"/>
      <c r="BL69" s="44">
        <f t="shared" si="324"/>
        <v>0</v>
      </c>
      <c r="BM69" s="45"/>
      <c r="BN69" s="44">
        <f t="shared" si="325"/>
        <v>0</v>
      </c>
      <c r="BO69" s="45"/>
      <c r="BP69" s="44">
        <f t="shared" si="325"/>
        <v>0</v>
      </c>
      <c r="BQ69" s="81"/>
      <c r="BR69" s="44">
        <f t="shared" si="326"/>
        <v>0</v>
      </c>
      <c r="BS69" s="45"/>
      <c r="BT69" s="44">
        <f t="shared" si="327"/>
        <v>0</v>
      </c>
      <c r="BU69" s="45"/>
      <c r="BV69" s="44">
        <f t="shared" si="328"/>
        <v>0</v>
      </c>
      <c r="BW69" s="48"/>
      <c r="BX69" s="44">
        <f t="shared" si="328"/>
        <v>0</v>
      </c>
      <c r="BY69" s="44"/>
      <c r="BZ69" s="44">
        <f t="shared" si="329"/>
        <v>0</v>
      </c>
      <c r="CA69" s="48"/>
      <c r="CB69" s="44">
        <f t="shared" si="330"/>
        <v>0</v>
      </c>
      <c r="CC69" s="45"/>
      <c r="CD69" s="44">
        <f t="shared" si="331"/>
        <v>0</v>
      </c>
      <c r="CE69" s="45"/>
      <c r="CF69" s="44">
        <f t="shared" si="332"/>
        <v>0</v>
      </c>
      <c r="CG69" s="44"/>
      <c r="CH69" s="44">
        <f t="shared" si="333"/>
        <v>0</v>
      </c>
      <c r="CI69" s="45"/>
      <c r="CJ69" s="44">
        <f t="shared" si="334"/>
        <v>0</v>
      </c>
      <c r="CK69" s="45"/>
      <c r="CL69" s="44">
        <f t="shared" si="335"/>
        <v>0</v>
      </c>
      <c r="CM69" s="44"/>
      <c r="CN69" s="44">
        <f t="shared" si="336"/>
        <v>0</v>
      </c>
      <c r="CO69" s="45"/>
      <c r="CP69" s="44">
        <f t="shared" si="337"/>
        <v>0</v>
      </c>
      <c r="CQ69" s="44"/>
      <c r="CR69" s="44">
        <f t="shared" si="338"/>
        <v>0</v>
      </c>
      <c r="CS69" s="45"/>
      <c r="CT69" s="44">
        <f>CS69*$E69*$F69*$H69*$N69*$CT$10</f>
        <v>0</v>
      </c>
      <c r="CU69" s="44"/>
      <c r="CV69" s="44"/>
      <c r="CW69" s="44"/>
      <c r="CX69" s="44"/>
      <c r="CY69" s="44"/>
      <c r="CZ69" s="44"/>
      <c r="DA69" s="44"/>
      <c r="DB69" s="44"/>
      <c r="DC69" s="44"/>
      <c r="DD69" s="44"/>
      <c r="DE69" s="50">
        <f t="shared" si="339"/>
        <v>252</v>
      </c>
      <c r="DF69" s="50">
        <f t="shared" si="339"/>
        <v>9279522</v>
      </c>
    </row>
    <row r="70" spans="1:110" s="6" customFormat="1" ht="48.75" customHeight="1" x14ac:dyDescent="0.25">
      <c r="A70" s="70"/>
      <c r="B70" s="70">
        <v>45</v>
      </c>
      <c r="C70" s="71" t="s">
        <v>230</v>
      </c>
      <c r="D70" s="72" t="s">
        <v>231</v>
      </c>
      <c r="E70" s="36">
        <v>15030</v>
      </c>
      <c r="F70" s="37">
        <v>2.89</v>
      </c>
      <c r="G70" s="38"/>
      <c r="H70" s="39">
        <v>1</v>
      </c>
      <c r="I70" s="40"/>
      <c r="J70" s="40"/>
      <c r="K70" s="41">
        <v>1.4</v>
      </c>
      <c r="L70" s="41">
        <v>1.68</v>
      </c>
      <c r="M70" s="41">
        <v>2.23</v>
      </c>
      <c r="N70" s="42">
        <v>2.57</v>
      </c>
      <c r="O70" s="51"/>
      <c r="P70" s="43"/>
      <c r="Q70" s="51"/>
      <c r="R70" s="43"/>
      <c r="S70" s="43"/>
      <c r="T70" s="44">
        <f>SUM(S70*$E70*$F70*$H70*$K70*T$10)</f>
        <v>0</v>
      </c>
      <c r="U70" s="51"/>
      <c r="V70" s="44">
        <f>SUM(U70*$E70*$F70*$H70*$K70*$V$10)</f>
        <v>0</v>
      </c>
      <c r="W70" s="51"/>
      <c r="X70" s="43"/>
      <c r="Y70" s="51"/>
      <c r="Z70" s="43"/>
      <c r="AA70" s="36">
        <v>0</v>
      </c>
      <c r="AB70" s="43">
        <v>0</v>
      </c>
      <c r="AC70" s="51">
        <v>0</v>
      </c>
      <c r="AD70" s="43">
        <v>0</v>
      </c>
      <c r="AE70" s="51">
        <v>0</v>
      </c>
      <c r="AF70" s="43">
        <v>0</v>
      </c>
      <c r="AG70" s="51">
        <v>0</v>
      </c>
      <c r="AH70" s="43">
        <v>0</v>
      </c>
      <c r="AI70" s="51">
        <v>0</v>
      </c>
      <c r="AJ70" s="44">
        <f t="shared" si="315"/>
        <v>0</v>
      </c>
      <c r="AK70" s="51"/>
      <c r="AL70" s="44">
        <f t="shared" si="316"/>
        <v>0</v>
      </c>
      <c r="AM70" s="36"/>
      <c r="AN70" s="43"/>
      <c r="AO70" s="51"/>
      <c r="AP70" s="44">
        <f t="shared" si="317"/>
        <v>0</v>
      </c>
      <c r="AQ70" s="51"/>
      <c r="AR70" s="43"/>
      <c r="AS70" s="51"/>
      <c r="AT70" s="43"/>
      <c r="AU70" s="51"/>
      <c r="AV70" s="43"/>
      <c r="AW70" s="51"/>
      <c r="AX70" s="43"/>
      <c r="AY70" s="51"/>
      <c r="AZ70" s="43"/>
      <c r="BA70" s="51"/>
      <c r="BB70" s="43"/>
      <c r="BC70" s="51"/>
      <c r="BD70" s="44">
        <f t="shared" si="321"/>
        <v>0</v>
      </c>
      <c r="BE70" s="51"/>
      <c r="BF70" s="44">
        <f t="shared" si="322"/>
        <v>0</v>
      </c>
      <c r="BG70" s="51"/>
      <c r="BH70" s="44">
        <f t="shared" si="323"/>
        <v>0</v>
      </c>
      <c r="BI70" s="51"/>
      <c r="BJ70" s="44">
        <f t="shared" si="324"/>
        <v>0</v>
      </c>
      <c r="BK70" s="43"/>
      <c r="BL70" s="44">
        <f t="shared" si="324"/>
        <v>0</v>
      </c>
      <c r="BM70" s="51"/>
      <c r="BN70" s="44">
        <f t="shared" si="325"/>
        <v>0</v>
      </c>
      <c r="BO70" s="51"/>
      <c r="BP70" s="44">
        <f t="shared" si="325"/>
        <v>0</v>
      </c>
      <c r="BQ70" s="95"/>
      <c r="BR70" s="44">
        <f t="shared" si="326"/>
        <v>0</v>
      </c>
      <c r="BS70" s="51"/>
      <c r="BT70" s="44">
        <f t="shared" si="327"/>
        <v>0</v>
      </c>
      <c r="BU70" s="51"/>
      <c r="BV70" s="44">
        <f t="shared" si="328"/>
        <v>0</v>
      </c>
      <c r="BW70" s="53"/>
      <c r="BX70" s="44">
        <f t="shared" si="328"/>
        <v>0</v>
      </c>
      <c r="BY70" s="43"/>
      <c r="BZ70" s="44">
        <f t="shared" si="329"/>
        <v>0</v>
      </c>
      <c r="CA70" s="53"/>
      <c r="CB70" s="44">
        <f t="shared" si="330"/>
        <v>0</v>
      </c>
      <c r="CC70" s="51"/>
      <c r="CD70" s="44">
        <f t="shared" si="331"/>
        <v>0</v>
      </c>
      <c r="CE70" s="51"/>
      <c r="CF70" s="44">
        <f t="shared" si="332"/>
        <v>0</v>
      </c>
      <c r="CG70" s="43"/>
      <c r="CH70" s="44">
        <f t="shared" si="333"/>
        <v>0</v>
      </c>
      <c r="CI70" s="51"/>
      <c r="CJ70" s="44">
        <f t="shared" si="334"/>
        <v>0</v>
      </c>
      <c r="CK70" s="51"/>
      <c r="CL70" s="44">
        <f t="shared" si="335"/>
        <v>0</v>
      </c>
      <c r="CM70" s="43"/>
      <c r="CN70" s="44">
        <f t="shared" si="336"/>
        <v>0</v>
      </c>
      <c r="CO70" s="51"/>
      <c r="CP70" s="44">
        <f t="shared" si="337"/>
        <v>0</v>
      </c>
      <c r="CQ70" s="43"/>
      <c r="CR70" s="44">
        <f t="shared" si="338"/>
        <v>0</v>
      </c>
      <c r="CS70" s="51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50">
        <f t="shared" si="339"/>
        <v>0</v>
      </c>
      <c r="DF70" s="50">
        <f t="shared" si="339"/>
        <v>0</v>
      </c>
    </row>
    <row r="71" spans="1:110" ht="15" x14ac:dyDescent="0.25">
      <c r="A71" s="163">
        <v>16</v>
      </c>
      <c r="B71" s="163"/>
      <c r="C71" s="164" t="s">
        <v>232</v>
      </c>
      <c r="D71" s="184" t="s">
        <v>233</v>
      </c>
      <c r="E71" s="175">
        <v>15030</v>
      </c>
      <c r="F71" s="180"/>
      <c r="G71" s="177"/>
      <c r="H71" s="167"/>
      <c r="I71" s="146"/>
      <c r="J71" s="146"/>
      <c r="K71" s="41">
        <v>1.4</v>
      </c>
      <c r="L71" s="41">
        <v>1.68</v>
      </c>
      <c r="M71" s="41">
        <v>2.23</v>
      </c>
      <c r="N71" s="42">
        <v>2.57</v>
      </c>
      <c r="O71" s="181">
        <f t="shared" ref="O71:BZ71" si="340">SUM(O72:O73)</f>
        <v>12</v>
      </c>
      <c r="P71" s="181">
        <f t="shared" si="340"/>
        <v>237353.75999999998</v>
      </c>
      <c r="Q71" s="181">
        <f t="shared" si="340"/>
        <v>58</v>
      </c>
      <c r="R71" s="181">
        <f t="shared" si="340"/>
        <v>3136520.5199999996</v>
      </c>
      <c r="S71" s="181">
        <f t="shared" si="340"/>
        <v>0</v>
      </c>
      <c r="T71" s="181">
        <f t="shared" si="340"/>
        <v>0</v>
      </c>
      <c r="U71" s="155">
        <f t="shared" si="340"/>
        <v>7</v>
      </c>
      <c r="V71" s="155">
        <f t="shared" si="340"/>
        <v>138456.35999999999</v>
      </c>
      <c r="W71" s="155">
        <f t="shared" si="340"/>
        <v>0</v>
      </c>
      <c r="X71" s="155">
        <f t="shared" si="340"/>
        <v>0</v>
      </c>
      <c r="Y71" s="155">
        <f t="shared" si="340"/>
        <v>0</v>
      </c>
      <c r="Z71" s="155">
        <f t="shared" si="340"/>
        <v>0</v>
      </c>
      <c r="AA71" s="155">
        <f t="shared" si="340"/>
        <v>0</v>
      </c>
      <c r="AB71" s="155">
        <f t="shared" si="340"/>
        <v>0</v>
      </c>
      <c r="AC71" s="155">
        <f t="shared" si="340"/>
        <v>20</v>
      </c>
      <c r="AD71" s="155">
        <f t="shared" si="340"/>
        <v>395589.6</v>
      </c>
      <c r="AE71" s="155">
        <f t="shared" si="340"/>
        <v>0</v>
      </c>
      <c r="AF71" s="155">
        <f t="shared" si="340"/>
        <v>0</v>
      </c>
      <c r="AG71" s="155">
        <f t="shared" si="340"/>
        <v>3</v>
      </c>
      <c r="AH71" s="155">
        <f t="shared" si="340"/>
        <v>59338.439999999995</v>
      </c>
      <c r="AI71" s="155">
        <f t="shared" si="340"/>
        <v>0</v>
      </c>
      <c r="AJ71" s="155">
        <f t="shared" si="340"/>
        <v>0</v>
      </c>
      <c r="AK71" s="155">
        <f t="shared" si="340"/>
        <v>119</v>
      </c>
      <c r="AL71" s="155">
        <f t="shared" si="340"/>
        <v>2824509.7439999995</v>
      </c>
      <c r="AM71" s="155">
        <f t="shared" si="340"/>
        <v>0</v>
      </c>
      <c r="AN71" s="155">
        <f t="shared" si="340"/>
        <v>0</v>
      </c>
      <c r="AO71" s="155">
        <f t="shared" si="340"/>
        <v>44</v>
      </c>
      <c r="AP71" s="155">
        <f t="shared" si="340"/>
        <v>870297.11999999988</v>
      </c>
      <c r="AQ71" s="155">
        <f t="shared" si="340"/>
        <v>0</v>
      </c>
      <c r="AR71" s="155">
        <f t="shared" si="340"/>
        <v>0</v>
      </c>
      <c r="AS71" s="155">
        <f t="shared" si="340"/>
        <v>0</v>
      </c>
      <c r="AT71" s="155">
        <f t="shared" si="340"/>
        <v>0</v>
      </c>
      <c r="AU71" s="155">
        <f t="shared" si="340"/>
        <v>0</v>
      </c>
      <c r="AV71" s="155">
        <f t="shared" si="340"/>
        <v>0</v>
      </c>
      <c r="AW71" s="155">
        <f t="shared" si="340"/>
        <v>0</v>
      </c>
      <c r="AX71" s="155">
        <f t="shared" si="340"/>
        <v>0</v>
      </c>
      <c r="AY71" s="155">
        <f t="shared" si="340"/>
        <v>0</v>
      </c>
      <c r="AZ71" s="155">
        <f t="shared" si="340"/>
        <v>0</v>
      </c>
      <c r="BA71" s="155">
        <f t="shared" si="340"/>
        <v>0</v>
      </c>
      <c r="BB71" s="155">
        <f t="shared" si="340"/>
        <v>0</v>
      </c>
      <c r="BC71" s="155">
        <f t="shared" si="340"/>
        <v>11</v>
      </c>
      <c r="BD71" s="155">
        <f t="shared" si="340"/>
        <v>217574.27999999997</v>
      </c>
      <c r="BE71" s="155">
        <f t="shared" si="340"/>
        <v>82</v>
      </c>
      <c r="BF71" s="155">
        <f t="shared" si="340"/>
        <v>1621917.3599999999</v>
      </c>
      <c r="BG71" s="155">
        <f t="shared" si="340"/>
        <v>0</v>
      </c>
      <c r="BH71" s="155">
        <f t="shared" si="340"/>
        <v>0</v>
      </c>
      <c r="BI71" s="155">
        <f t="shared" si="340"/>
        <v>0</v>
      </c>
      <c r="BJ71" s="155">
        <f t="shared" si="340"/>
        <v>0</v>
      </c>
      <c r="BK71" s="155">
        <f t="shared" si="340"/>
        <v>140</v>
      </c>
      <c r="BL71" s="155">
        <f t="shared" si="340"/>
        <v>2769127.1999999997</v>
      </c>
      <c r="BM71" s="155">
        <f t="shared" si="340"/>
        <v>0</v>
      </c>
      <c r="BN71" s="155">
        <f t="shared" si="340"/>
        <v>0</v>
      </c>
      <c r="BO71" s="155">
        <f t="shared" si="340"/>
        <v>0</v>
      </c>
      <c r="BP71" s="155">
        <f t="shared" si="340"/>
        <v>0</v>
      </c>
      <c r="BQ71" s="155">
        <f t="shared" si="340"/>
        <v>0</v>
      </c>
      <c r="BR71" s="155">
        <f t="shared" si="340"/>
        <v>0</v>
      </c>
      <c r="BS71" s="155">
        <f t="shared" si="340"/>
        <v>60</v>
      </c>
      <c r="BT71" s="155">
        <f t="shared" si="340"/>
        <v>1424122.56</v>
      </c>
      <c r="BU71" s="155">
        <f t="shared" si="340"/>
        <v>0</v>
      </c>
      <c r="BV71" s="155">
        <f t="shared" si="340"/>
        <v>0</v>
      </c>
      <c r="BW71" s="155">
        <f t="shared" si="340"/>
        <v>14</v>
      </c>
      <c r="BX71" s="155">
        <f t="shared" si="340"/>
        <v>332295.26399999997</v>
      </c>
      <c r="BY71" s="155">
        <f t="shared" si="340"/>
        <v>3</v>
      </c>
      <c r="BZ71" s="155">
        <f t="shared" si="340"/>
        <v>71206.127999999997</v>
      </c>
      <c r="CA71" s="155">
        <f t="shared" ref="CA71:DF71" si="341">SUM(CA72:CA73)</f>
        <v>0</v>
      </c>
      <c r="CB71" s="155">
        <f t="shared" si="341"/>
        <v>0</v>
      </c>
      <c r="CC71" s="155">
        <f t="shared" si="341"/>
        <v>70</v>
      </c>
      <c r="CD71" s="155">
        <f t="shared" si="341"/>
        <v>1661476.3199999998</v>
      </c>
      <c r="CE71" s="155">
        <f t="shared" si="341"/>
        <v>0</v>
      </c>
      <c r="CF71" s="155">
        <f t="shared" si="341"/>
        <v>0</v>
      </c>
      <c r="CG71" s="155">
        <f t="shared" si="341"/>
        <v>25</v>
      </c>
      <c r="CH71" s="155">
        <f t="shared" si="341"/>
        <v>593384.4</v>
      </c>
      <c r="CI71" s="155">
        <f t="shared" si="341"/>
        <v>68</v>
      </c>
      <c r="CJ71" s="155">
        <f t="shared" si="341"/>
        <v>1614005.568</v>
      </c>
      <c r="CK71" s="155">
        <f t="shared" si="341"/>
        <v>25</v>
      </c>
      <c r="CL71" s="155">
        <f t="shared" si="341"/>
        <v>593384.4</v>
      </c>
      <c r="CM71" s="155">
        <f t="shared" si="341"/>
        <v>99</v>
      </c>
      <c r="CN71" s="155">
        <f t="shared" si="341"/>
        <v>2349802.2239999995</v>
      </c>
      <c r="CO71" s="155">
        <f t="shared" si="341"/>
        <v>46</v>
      </c>
      <c r="CP71" s="155">
        <f t="shared" si="341"/>
        <v>1091827.2959999999</v>
      </c>
      <c r="CQ71" s="155">
        <f t="shared" si="341"/>
        <v>190</v>
      </c>
      <c r="CR71" s="155">
        <f t="shared" si="341"/>
        <v>5986118.3399999999</v>
      </c>
      <c r="CS71" s="155">
        <f t="shared" si="341"/>
        <v>30</v>
      </c>
      <c r="CT71" s="155">
        <f t="shared" si="341"/>
        <v>1089284.22</v>
      </c>
      <c r="CU71" s="155">
        <f t="shared" si="341"/>
        <v>0</v>
      </c>
      <c r="CV71" s="155">
        <f t="shared" si="341"/>
        <v>0</v>
      </c>
      <c r="CW71" s="155">
        <f t="shared" si="341"/>
        <v>0</v>
      </c>
      <c r="CX71" s="155">
        <f t="shared" si="341"/>
        <v>0</v>
      </c>
      <c r="CY71" s="155">
        <f t="shared" si="341"/>
        <v>0</v>
      </c>
      <c r="CZ71" s="155">
        <f t="shared" si="341"/>
        <v>0</v>
      </c>
      <c r="DA71" s="155">
        <f t="shared" si="341"/>
        <v>0</v>
      </c>
      <c r="DB71" s="155">
        <f t="shared" si="341"/>
        <v>0</v>
      </c>
      <c r="DC71" s="155">
        <f t="shared" si="341"/>
        <v>0</v>
      </c>
      <c r="DD71" s="155">
        <f t="shared" si="341"/>
        <v>0</v>
      </c>
      <c r="DE71" s="155">
        <f t="shared" si="341"/>
        <v>1126</v>
      </c>
      <c r="DF71" s="155">
        <f t="shared" si="341"/>
        <v>29077591.103999998</v>
      </c>
    </row>
    <row r="72" spans="1:110" s="6" customFormat="1" ht="45" x14ac:dyDescent="0.25">
      <c r="A72" s="70"/>
      <c r="B72" s="70">
        <v>46</v>
      </c>
      <c r="C72" s="71" t="s">
        <v>234</v>
      </c>
      <c r="D72" s="35" t="s">
        <v>235</v>
      </c>
      <c r="E72" s="36">
        <v>15030</v>
      </c>
      <c r="F72" s="37">
        <v>0.94</v>
      </c>
      <c r="G72" s="38"/>
      <c r="H72" s="39">
        <v>1</v>
      </c>
      <c r="I72" s="40"/>
      <c r="J72" s="40"/>
      <c r="K72" s="41">
        <v>1.4</v>
      </c>
      <c r="L72" s="41">
        <v>1.68</v>
      </c>
      <c r="M72" s="41">
        <v>2.23</v>
      </c>
      <c r="N72" s="42">
        <v>2.57</v>
      </c>
      <c r="O72" s="43">
        <v>12</v>
      </c>
      <c r="P72" s="44">
        <f>SUM(O72*$E72*$F72*$H72*$K72*$P$10)</f>
        <v>237353.75999999998</v>
      </c>
      <c r="Q72" s="45"/>
      <c r="R72" s="44">
        <f>SUM(Q72*$E72*$F72*$H72*$K72*R$10)</f>
        <v>0</v>
      </c>
      <c r="S72" s="45"/>
      <c r="T72" s="44">
        <f t="shared" ref="T72:T73" si="342">SUM(S72*$E72*$F72*$H72*$K72*T$10)</f>
        <v>0</v>
      </c>
      <c r="U72" s="45">
        <v>7</v>
      </c>
      <c r="V72" s="44">
        <f>SUM(U72*$E72*$F72*$H72*$K72*$V$10)</f>
        <v>138456.35999999999</v>
      </c>
      <c r="W72" s="45"/>
      <c r="X72" s="44"/>
      <c r="Y72" s="45"/>
      <c r="Z72" s="44"/>
      <c r="AA72" s="36">
        <v>0</v>
      </c>
      <c r="AB72" s="44">
        <v>0</v>
      </c>
      <c r="AC72" s="44">
        <v>20</v>
      </c>
      <c r="AD72" s="44">
        <f>AC72*E72*F72*H72*K72</f>
        <v>395589.6</v>
      </c>
      <c r="AE72" s="45">
        <v>0</v>
      </c>
      <c r="AF72" s="44">
        <v>0</v>
      </c>
      <c r="AG72" s="48">
        <v>3</v>
      </c>
      <c r="AH72" s="44">
        <f>AG72*$E72*$F72*$H72*$K72*AH$10</f>
        <v>59338.439999999995</v>
      </c>
      <c r="AI72" s="45">
        <v>0</v>
      </c>
      <c r="AJ72" s="44">
        <f t="shared" ref="AJ72:AJ73" si="343">AI72*$E72*$F72*$H72*$L72*AJ$10</f>
        <v>0</v>
      </c>
      <c r="AK72" s="79">
        <v>119</v>
      </c>
      <c r="AL72" s="44">
        <f t="shared" ref="AL72:AL73" si="344">AK72*$E72*$F72*$H72*$L72*AL$10</f>
        <v>2824509.7439999995</v>
      </c>
      <c r="AM72" s="36"/>
      <c r="AN72" s="44">
        <f>SUM(AM72*$E72*$F72*$H72*$K72*$AN$10)</f>
        <v>0</v>
      </c>
      <c r="AO72" s="44">
        <v>44</v>
      </c>
      <c r="AP72" s="44">
        <f t="shared" ref="AP72:AP73" si="345">SUM(AO72*$E72*$F72*$H72*$K72*AP$10)</f>
        <v>870297.11999999988</v>
      </c>
      <c r="AQ72" s="45"/>
      <c r="AR72" s="44">
        <f t="shared" ref="AR72:AR73" si="346">SUM(AQ72*$E72*$F72*$H72*$K72*AR$10)</f>
        <v>0</v>
      </c>
      <c r="AS72" s="45"/>
      <c r="AT72" s="44">
        <f>SUM(AS72*$E72*$F72*$H72*$K72*$AH$10)</f>
        <v>0</v>
      </c>
      <c r="AU72" s="45"/>
      <c r="AV72" s="44">
        <f t="shared" ref="AV72:AV73" si="347">SUM(AU72*$E72*$F72*$H72*$K72*AV$10)</f>
        <v>0</v>
      </c>
      <c r="AW72" s="45"/>
      <c r="AX72" s="44">
        <f t="shared" ref="AX72:AX73" si="348">SUM(AW72*$E72*$F72*$H72*$K72*AX$10)</f>
        <v>0</v>
      </c>
      <c r="AY72" s="45"/>
      <c r="AZ72" s="44">
        <f>SUM(AY72*$E72*$F72*$H72*$K72*$AZ$10)</f>
        <v>0</v>
      </c>
      <c r="BA72" s="45"/>
      <c r="BB72" s="44">
        <f>SUM(BA72*$E72*$F72*$H72*$K72*$AL$10)</f>
        <v>0</v>
      </c>
      <c r="BC72" s="44">
        <v>11</v>
      </c>
      <c r="BD72" s="44">
        <f t="shared" ref="BD72:BD73" si="349">SUM(BC72*$E72*$F72*$H72*$K72*BD$10)</f>
        <v>217574.27999999997</v>
      </c>
      <c r="BE72" s="44">
        <v>82</v>
      </c>
      <c r="BF72" s="44">
        <f t="shared" ref="BF72:BF73" si="350">SUM(BE72*$E72*$F72*$H72*$K72*BF$10)</f>
        <v>1621917.3599999999</v>
      </c>
      <c r="BG72" s="45"/>
      <c r="BH72" s="44">
        <f t="shared" ref="BH72:BH73" si="351">SUM(BG72*$E72*$F72*$H72*$K72*BH$10)</f>
        <v>0</v>
      </c>
      <c r="BI72" s="44"/>
      <c r="BJ72" s="44">
        <f t="shared" ref="BJ72:BL73" si="352">SUM(BI72*$E72*$F72*$H72*$K72*BJ$10)</f>
        <v>0</v>
      </c>
      <c r="BK72" s="44">
        <v>140</v>
      </c>
      <c r="BL72" s="44">
        <f t="shared" si="352"/>
        <v>2769127.1999999997</v>
      </c>
      <c r="BM72" s="45"/>
      <c r="BN72" s="44">
        <f t="shared" ref="BN72:BP73" si="353">BM72*$E72*$F72*$H72*$L72*BN$10</f>
        <v>0</v>
      </c>
      <c r="BO72" s="45"/>
      <c r="BP72" s="44">
        <f t="shared" si="353"/>
        <v>0</v>
      </c>
      <c r="BQ72" s="81"/>
      <c r="BR72" s="44">
        <f t="shared" ref="BR72:BR73" si="354">BQ72*$E72*$F72*$H72*$L72*BR$10</f>
        <v>0</v>
      </c>
      <c r="BS72" s="79">
        <v>60</v>
      </c>
      <c r="BT72" s="44">
        <f t="shared" ref="BT72:BT73" si="355">BS72*$E72*$F72*$H72*$L72*BT$10</f>
        <v>1424122.56</v>
      </c>
      <c r="BU72" s="45"/>
      <c r="BV72" s="44">
        <f t="shared" ref="BV72:BX73" si="356">BU72*$E72*$F72*$H72*$L72*BV$10</f>
        <v>0</v>
      </c>
      <c r="BW72" s="47">
        <v>14</v>
      </c>
      <c r="BX72" s="44">
        <f t="shared" si="356"/>
        <v>332295.26399999997</v>
      </c>
      <c r="BY72" s="44">
        <v>3</v>
      </c>
      <c r="BZ72" s="44">
        <f t="shared" ref="BZ72:BZ73" si="357">BY72*$E72*$F72*$H72*$L72*BZ$10</f>
        <v>71206.127999999997</v>
      </c>
      <c r="CA72" s="47"/>
      <c r="CB72" s="44">
        <f t="shared" ref="CB72:CB73" si="358">CA72*$E72*$F72*$H72*$L72*CB$10</f>
        <v>0</v>
      </c>
      <c r="CC72" s="79">
        <v>70</v>
      </c>
      <c r="CD72" s="44">
        <f t="shared" ref="CD72:CD73" si="359">CC72*$E72*$F72*$H72*$L72*CD$10</f>
        <v>1661476.3199999998</v>
      </c>
      <c r="CE72" s="45"/>
      <c r="CF72" s="44">
        <f t="shared" ref="CF72:CF73" si="360">CE72*$E72*$F72*$H72*$L72*CF$10</f>
        <v>0</v>
      </c>
      <c r="CG72" s="44">
        <v>25</v>
      </c>
      <c r="CH72" s="44">
        <f t="shared" ref="CH72:CH73" si="361">CG72*$E72*$F72*$H72*$L72*CH$10</f>
        <v>593384.4</v>
      </c>
      <c r="CI72" s="79">
        <v>68</v>
      </c>
      <c r="CJ72" s="44">
        <f t="shared" ref="CJ72:CJ73" si="362">CI72*$E72*$F72*$H72*$L72*CJ$10</f>
        <v>1614005.568</v>
      </c>
      <c r="CK72" s="79">
        <v>25</v>
      </c>
      <c r="CL72" s="44">
        <f t="shared" ref="CL72:CL73" si="363">CK72*$E72*$F72*$H72*$L72*CL$10</f>
        <v>593384.4</v>
      </c>
      <c r="CM72" s="44">
        <v>99</v>
      </c>
      <c r="CN72" s="44">
        <f t="shared" ref="CN72:CN73" si="364">CM72*$E72*$F72*$H72*$L72*CN$10</f>
        <v>2349802.2239999995</v>
      </c>
      <c r="CO72" s="44">
        <v>46</v>
      </c>
      <c r="CP72" s="44">
        <f t="shared" ref="CP72:CP73" si="365">CO72*$E72*$F72*$H72*$L72*CP$10</f>
        <v>1091827.2959999999</v>
      </c>
      <c r="CQ72" s="79">
        <v>190</v>
      </c>
      <c r="CR72" s="44">
        <f t="shared" ref="CR72:CR73" si="366">CQ72*$E72*$F72*$H72*$M72*CR$10</f>
        <v>5986118.3399999999</v>
      </c>
      <c r="CS72" s="79">
        <v>30</v>
      </c>
      <c r="CT72" s="44">
        <f>CS72*$E72*$F72*$H72*$N72*$CT$10</f>
        <v>1089284.22</v>
      </c>
      <c r="CU72" s="44"/>
      <c r="CV72" s="44"/>
      <c r="CW72" s="44"/>
      <c r="CX72" s="44"/>
      <c r="CY72" s="44"/>
      <c r="CZ72" s="44"/>
      <c r="DA72" s="44"/>
      <c r="DB72" s="44"/>
      <c r="DC72" s="44"/>
      <c r="DD72" s="44"/>
      <c r="DE72" s="50">
        <f>SUM(Q72+O72+S72+U72+AC72+Y72+W72+AE72+AI72+AG72+AK72+AQ72+BM72+BS72+AO72+BA72+BC72+CE72+CG72+CC72+CI72+CK72+BW72+BY72+AS72+AU72+AW72+BO72+BQ72+BU72+BE72+BG72+BI72+BK72+CA72+CM72+CO72+CQ72+CS72+CU72+CW72+DC72+DA72)</f>
        <v>1068</v>
      </c>
      <c r="DF72" s="50">
        <f>SUM(R72+P72+T72+V72+AD72+Z72+X72+AF72+AJ72+AH72+AL72+AR72+BN72+BT72+AP72+BB72+BD72+CF72+CH72+CD72+CJ72+CL72+BX72+BZ72+AT72+AV72+AX72+BP72+BR72+BV72+BF72+BH72+BJ72+BL72+CB72+CN72+CP72+CR72+CT72+CV72+CX72+DD72+DB72)</f>
        <v>25941070.583999999</v>
      </c>
    </row>
    <row r="73" spans="1:110" s="6" customFormat="1" ht="24.75" customHeight="1" x14ac:dyDescent="0.25">
      <c r="A73" s="70"/>
      <c r="B73" s="70">
        <v>47</v>
      </c>
      <c r="C73" s="71" t="s">
        <v>236</v>
      </c>
      <c r="D73" s="72" t="s">
        <v>237</v>
      </c>
      <c r="E73" s="36">
        <v>15030</v>
      </c>
      <c r="F73" s="37">
        <v>2.57</v>
      </c>
      <c r="G73" s="38"/>
      <c r="H73" s="39">
        <v>1</v>
      </c>
      <c r="I73" s="40"/>
      <c r="J73" s="40"/>
      <c r="K73" s="41">
        <v>1.4</v>
      </c>
      <c r="L73" s="41">
        <v>1.68</v>
      </c>
      <c r="M73" s="41">
        <v>2.23</v>
      </c>
      <c r="N73" s="42">
        <v>2.57</v>
      </c>
      <c r="O73" s="51">
        <v>0</v>
      </c>
      <c r="P73" s="44">
        <f>SUM(O73*$E73*$F73*$H73*$K73*$P$10)</f>
        <v>0</v>
      </c>
      <c r="Q73" s="44">
        <v>58</v>
      </c>
      <c r="R73" s="44">
        <f>SUM(Q73*$E73*$F73*$H73*$K73*$R$10)</f>
        <v>3136520.5199999996</v>
      </c>
      <c r="S73" s="45">
        <v>0</v>
      </c>
      <c r="T73" s="44">
        <f t="shared" si="342"/>
        <v>0</v>
      </c>
      <c r="U73" s="45">
        <v>0</v>
      </c>
      <c r="V73" s="44">
        <f>SUM(U73*$E73*$F73*$H73*$K73*$V$10)</f>
        <v>0</v>
      </c>
      <c r="W73" s="45">
        <v>0</v>
      </c>
      <c r="X73" s="44"/>
      <c r="Y73" s="45"/>
      <c r="Z73" s="44"/>
      <c r="AA73" s="36"/>
      <c r="AB73" s="44"/>
      <c r="AC73" s="45"/>
      <c r="AD73" s="44"/>
      <c r="AE73" s="45">
        <v>0</v>
      </c>
      <c r="AF73" s="44">
        <v>0</v>
      </c>
      <c r="AG73" s="45">
        <v>0</v>
      </c>
      <c r="AH73" s="44">
        <v>0</v>
      </c>
      <c r="AI73" s="45">
        <v>0</v>
      </c>
      <c r="AJ73" s="44">
        <f t="shared" si="343"/>
        <v>0</v>
      </c>
      <c r="AK73" s="45">
        <v>0</v>
      </c>
      <c r="AL73" s="44">
        <f t="shared" si="344"/>
        <v>0</v>
      </c>
      <c r="AM73" s="36"/>
      <c r="AN73" s="44">
        <f>SUM(AM73*$E73*$F73*$H73*$K73*$AN$10)</f>
        <v>0</v>
      </c>
      <c r="AO73" s="45"/>
      <c r="AP73" s="44">
        <f t="shared" si="345"/>
        <v>0</v>
      </c>
      <c r="AQ73" s="45">
        <v>0</v>
      </c>
      <c r="AR73" s="44">
        <f t="shared" si="346"/>
        <v>0</v>
      </c>
      <c r="AS73" s="45">
        <v>0</v>
      </c>
      <c r="AT73" s="44">
        <f>SUM(AS73*$E73*$F73*$H73*$K73*$AH$10)</f>
        <v>0</v>
      </c>
      <c r="AU73" s="45"/>
      <c r="AV73" s="44">
        <f t="shared" si="347"/>
        <v>0</v>
      </c>
      <c r="AW73" s="45"/>
      <c r="AX73" s="44">
        <f t="shared" si="348"/>
        <v>0</v>
      </c>
      <c r="AY73" s="45"/>
      <c r="AZ73" s="44">
        <f>SUM(AY73*$E73*$F73*$H73*$K73*$AZ$10)</f>
        <v>0</v>
      </c>
      <c r="BA73" s="45">
        <v>0</v>
      </c>
      <c r="BB73" s="44">
        <f>SUM(BA73*$E73*$F73*$H73*$K73*$AL$10)</f>
        <v>0</v>
      </c>
      <c r="BC73" s="45">
        <v>0</v>
      </c>
      <c r="BD73" s="44">
        <f t="shared" si="349"/>
        <v>0</v>
      </c>
      <c r="BE73" s="45">
        <v>0</v>
      </c>
      <c r="BF73" s="44">
        <f t="shared" si="350"/>
        <v>0</v>
      </c>
      <c r="BG73" s="45">
        <v>0</v>
      </c>
      <c r="BH73" s="44">
        <f t="shared" si="351"/>
        <v>0</v>
      </c>
      <c r="BI73" s="45">
        <v>0</v>
      </c>
      <c r="BJ73" s="44">
        <f t="shared" si="352"/>
        <v>0</v>
      </c>
      <c r="BK73" s="45"/>
      <c r="BL73" s="44">
        <f t="shared" si="352"/>
        <v>0</v>
      </c>
      <c r="BM73" s="45">
        <v>0</v>
      </c>
      <c r="BN73" s="44">
        <f t="shared" si="353"/>
        <v>0</v>
      </c>
      <c r="BO73" s="45">
        <v>0</v>
      </c>
      <c r="BP73" s="44">
        <f t="shared" si="353"/>
        <v>0</v>
      </c>
      <c r="BQ73" s="81">
        <v>0</v>
      </c>
      <c r="BR73" s="44">
        <f t="shared" si="354"/>
        <v>0</v>
      </c>
      <c r="BS73" s="45">
        <v>0</v>
      </c>
      <c r="BT73" s="44">
        <f t="shared" si="355"/>
        <v>0</v>
      </c>
      <c r="BU73" s="45"/>
      <c r="BV73" s="44">
        <f t="shared" si="356"/>
        <v>0</v>
      </c>
      <c r="BW73" s="48">
        <v>0</v>
      </c>
      <c r="BX73" s="44">
        <f t="shared" si="356"/>
        <v>0</v>
      </c>
      <c r="BY73" s="45">
        <v>0</v>
      </c>
      <c r="BZ73" s="44">
        <f t="shared" si="357"/>
        <v>0</v>
      </c>
      <c r="CA73" s="48"/>
      <c r="CB73" s="44">
        <f t="shared" si="358"/>
        <v>0</v>
      </c>
      <c r="CC73" s="44">
        <v>0</v>
      </c>
      <c r="CD73" s="44">
        <f t="shared" si="359"/>
        <v>0</v>
      </c>
      <c r="CE73" s="45">
        <v>0</v>
      </c>
      <c r="CF73" s="44">
        <f t="shared" si="360"/>
        <v>0</v>
      </c>
      <c r="CG73" s="44">
        <v>0</v>
      </c>
      <c r="CH73" s="44">
        <f t="shared" si="361"/>
        <v>0</v>
      </c>
      <c r="CI73" s="45">
        <v>0</v>
      </c>
      <c r="CJ73" s="44">
        <f t="shared" si="362"/>
        <v>0</v>
      </c>
      <c r="CK73" s="45"/>
      <c r="CL73" s="44">
        <f t="shared" si="363"/>
        <v>0</v>
      </c>
      <c r="CM73" s="45"/>
      <c r="CN73" s="44">
        <f t="shared" si="364"/>
        <v>0</v>
      </c>
      <c r="CO73" s="45">
        <v>0</v>
      </c>
      <c r="CP73" s="44">
        <f t="shared" si="365"/>
        <v>0</v>
      </c>
      <c r="CQ73" s="45">
        <v>0</v>
      </c>
      <c r="CR73" s="44">
        <f t="shared" si="366"/>
        <v>0</v>
      </c>
      <c r="CS73" s="44">
        <v>0</v>
      </c>
      <c r="CT73" s="44">
        <f>CS73*$E73*$F73*$H73*$N73*$CT$10</f>
        <v>0</v>
      </c>
      <c r="CU73" s="44"/>
      <c r="CV73" s="44"/>
      <c r="CW73" s="44"/>
      <c r="CX73" s="44"/>
      <c r="CY73" s="44"/>
      <c r="CZ73" s="44"/>
      <c r="DA73" s="44"/>
      <c r="DB73" s="44"/>
      <c r="DC73" s="44"/>
      <c r="DD73" s="44"/>
      <c r="DE73" s="50">
        <f>SUM(Q73+O73+S73+U73+AC73+Y73+W73+AE73+AI73+AG73+AK73+AQ73+BM73+BS73+AO73+BA73+BC73+CE73+CG73+CC73+CI73+CK73+BW73+BY73+AS73+AU73+AW73+BO73+BQ73+BU73+BE73+BG73+BI73+BK73+CA73+CM73+CO73+CQ73+CS73+CU73+CW73+DC73+DA73)</f>
        <v>58</v>
      </c>
      <c r="DF73" s="50">
        <f>SUM(R73+P73+T73+V73+AD73+Z73+X73+AF73+AJ73+AH73+AL73+AR73+BN73+BT73+AP73+BB73+BD73+CF73+CH73+CD73+CJ73+CL73+BX73+BZ73+AT73+AV73+AX73+BP73+BR73+BV73+BF73+BH73+BJ73+BL73+CB73+CN73+CP73+CR73+CT73+CV73+CX73+DD73+DB73)</f>
        <v>3136520.5199999996</v>
      </c>
    </row>
    <row r="74" spans="1:110" ht="15" x14ac:dyDescent="0.25">
      <c r="A74" s="163">
        <v>17</v>
      </c>
      <c r="B74" s="163"/>
      <c r="C74" s="164" t="s">
        <v>238</v>
      </c>
      <c r="D74" s="169" t="s">
        <v>239</v>
      </c>
      <c r="E74" s="175">
        <v>15030</v>
      </c>
      <c r="F74" s="180"/>
      <c r="G74" s="177"/>
      <c r="H74" s="167"/>
      <c r="I74" s="146"/>
      <c r="J74" s="146"/>
      <c r="K74" s="41">
        <v>1.4</v>
      </c>
      <c r="L74" s="41">
        <v>1.68</v>
      </c>
      <c r="M74" s="41">
        <v>2.23</v>
      </c>
      <c r="N74" s="42">
        <v>2.57</v>
      </c>
      <c r="O74" s="181">
        <f t="shared" ref="O74:BZ74" si="367">O75</f>
        <v>0</v>
      </c>
      <c r="P74" s="181">
        <f t="shared" si="367"/>
        <v>0</v>
      </c>
      <c r="Q74" s="181">
        <f t="shared" si="367"/>
        <v>0</v>
      </c>
      <c r="R74" s="181">
        <f t="shared" si="367"/>
        <v>0</v>
      </c>
      <c r="S74" s="181">
        <f t="shared" si="367"/>
        <v>0</v>
      </c>
      <c r="T74" s="181">
        <f t="shared" si="367"/>
        <v>0</v>
      </c>
      <c r="U74" s="155">
        <f t="shared" si="367"/>
        <v>0</v>
      </c>
      <c r="V74" s="155">
        <f t="shared" si="367"/>
        <v>0</v>
      </c>
      <c r="W74" s="155">
        <f t="shared" si="367"/>
        <v>0</v>
      </c>
      <c r="X74" s="155">
        <f t="shared" si="367"/>
        <v>0</v>
      </c>
      <c r="Y74" s="155">
        <f t="shared" si="367"/>
        <v>0</v>
      </c>
      <c r="Z74" s="155">
        <f t="shared" si="367"/>
        <v>0</v>
      </c>
      <c r="AA74" s="155">
        <f t="shared" si="367"/>
        <v>0</v>
      </c>
      <c r="AB74" s="155">
        <f t="shared" si="367"/>
        <v>0</v>
      </c>
      <c r="AC74" s="155">
        <f t="shared" si="367"/>
        <v>0</v>
      </c>
      <c r="AD74" s="155">
        <f t="shared" si="367"/>
        <v>0</v>
      </c>
      <c r="AE74" s="155">
        <f t="shared" si="367"/>
        <v>0</v>
      </c>
      <c r="AF74" s="155">
        <f t="shared" si="367"/>
        <v>0</v>
      </c>
      <c r="AG74" s="155">
        <f t="shared" si="367"/>
        <v>0</v>
      </c>
      <c r="AH74" s="155">
        <f t="shared" si="367"/>
        <v>0</v>
      </c>
      <c r="AI74" s="155">
        <f t="shared" si="367"/>
        <v>0</v>
      </c>
      <c r="AJ74" s="155">
        <f t="shared" si="367"/>
        <v>0</v>
      </c>
      <c r="AK74" s="155">
        <f t="shared" si="367"/>
        <v>0</v>
      </c>
      <c r="AL74" s="155">
        <f t="shared" si="367"/>
        <v>0</v>
      </c>
      <c r="AM74" s="155">
        <f t="shared" si="367"/>
        <v>0</v>
      </c>
      <c r="AN74" s="155">
        <f t="shared" si="367"/>
        <v>0</v>
      </c>
      <c r="AO74" s="155">
        <f t="shared" si="367"/>
        <v>0</v>
      </c>
      <c r="AP74" s="155">
        <f t="shared" si="367"/>
        <v>0</v>
      </c>
      <c r="AQ74" s="155">
        <f t="shared" si="367"/>
        <v>0</v>
      </c>
      <c r="AR74" s="155">
        <f t="shared" si="367"/>
        <v>0</v>
      </c>
      <c r="AS74" s="155">
        <f t="shared" si="367"/>
        <v>0</v>
      </c>
      <c r="AT74" s="155">
        <f t="shared" si="367"/>
        <v>0</v>
      </c>
      <c r="AU74" s="155">
        <f t="shared" si="367"/>
        <v>0</v>
      </c>
      <c r="AV74" s="155">
        <f t="shared" si="367"/>
        <v>0</v>
      </c>
      <c r="AW74" s="155">
        <f t="shared" si="367"/>
        <v>0</v>
      </c>
      <c r="AX74" s="155">
        <f t="shared" si="367"/>
        <v>0</v>
      </c>
      <c r="AY74" s="155">
        <f t="shared" si="367"/>
        <v>0</v>
      </c>
      <c r="AZ74" s="155">
        <f t="shared" si="367"/>
        <v>0</v>
      </c>
      <c r="BA74" s="155">
        <f t="shared" si="367"/>
        <v>0</v>
      </c>
      <c r="BB74" s="155">
        <f t="shared" si="367"/>
        <v>0</v>
      </c>
      <c r="BC74" s="155">
        <f t="shared" si="367"/>
        <v>60</v>
      </c>
      <c r="BD74" s="155">
        <f t="shared" si="367"/>
        <v>2259910.7999999998</v>
      </c>
      <c r="BE74" s="155">
        <f t="shared" si="367"/>
        <v>0</v>
      </c>
      <c r="BF74" s="155">
        <f t="shared" si="367"/>
        <v>0</v>
      </c>
      <c r="BG74" s="155">
        <f t="shared" si="367"/>
        <v>0</v>
      </c>
      <c r="BH74" s="155">
        <f t="shared" si="367"/>
        <v>0</v>
      </c>
      <c r="BI74" s="155">
        <f t="shared" si="367"/>
        <v>0</v>
      </c>
      <c r="BJ74" s="155">
        <f t="shared" si="367"/>
        <v>0</v>
      </c>
      <c r="BK74" s="155">
        <f t="shared" si="367"/>
        <v>0</v>
      </c>
      <c r="BL74" s="155">
        <f t="shared" si="367"/>
        <v>0</v>
      </c>
      <c r="BM74" s="155">
        <f t="shared" si="367"/>
        <v>0</v>
      </c>
      <c r="BN74" s="155">
        <f t="shared" si="367"/>
        <v>0</v>
      </c>
      <c r="BO74" s="155">
        <f t="shared" si="367"/>
        <v>0</v>
      </c>
      <c r="BP74" s="155">
        <f t="shared" si="367"/>
        <v>0</v>
      </c>
      <c r="BQ74" s="155">
        <f t="shared" si="367"/>
        <v>0</v>
      </c>
      <c r="BR74" s="155">
        <f t="shared" si="367"/>
        <v>0</v>
      </c>
      <c r="BS74" s="155">
        <f t="shared" si="367"/>
        <v>0</v>
      </c>
      <c r="BT74" s="155">
        <f t="shared" si="367"/>
        <v>0</v>
      </c>
      <c r="BU74" s="155">
        <f t="shared" si="367"/>
        <v>0</v>
      </c>
      <c r="BV74" s="155">
        <f t="shared" si="367"/>
        <v>0</v>
      </c>
      <c r="BW74" s="155">
        <f t="shared" si="367"/>
        <v>0</v>
      </c>
      <c r="BX74" s="155">
        <f t="shared" si="367"/>
        <v>0</v>
      </c>
      <c r="BY74" s="155">
        <f t="shared" si="367"/>
        <v>0</v>
      </c>
      <c r="BZ74" s="155">
        <f t="shared" si="367"/>
        <v>0</v>
      </c>
      <c r="CA74" s="155">
        <f t="shared" ref="CA74:DF74" si="368">CA75</f>
        <v>0</v>
      </c>
      <c r="CB74" s="155">
        <f t="shared" si="368"/>
        <v>0</v>
      </c>
      <c r="CC74" s="155">
        <f t="shared" si="368"/>
        <v>0</v>
      </c>
      <c r="CD74" s="155">
        <f t="shared" si="368"/>
        <v>0</v>
      </c>
      <c r="CE74" s="155">
        <f t="shared" si="368"/>
        <v>0</v>
      </c>
      <c r="CF74" s="155">
        <f t="shared" si="368"/>
        <v>0</v>
      </c>
      <c r="CG74" s="155">
        <f t="shared" si="368"/>
        <v>2</v>
      </c>
      <c r="CH74" s="155">
        <f t="shared" si="368"/>
        <v>90396.432000000001</v>
      </c>
      <c r="CI74" s="155">
        <f t="shared" si="368"/>
        <v>0</v>
      </c>
      <c r="CJ74" s="155">
        <f t="shared" si="368"/>
        <v>0</v>
      </c>
      <c r="CK74" s="155">
        <f t="shared" si="368"/>
        <v>0</v>
      </c>
      <c r="CL74" s="155">
        <f t="shared" si="368"/>
        <v>0</v>
      </c>
      <c r="CM74" s="155">
        <f t="shared" si="368"/>
        <v>0</v>
      </c>
      <c r="CN74" s="155">
        <f t="shared" si="368"/>
        <v>0</v>
      </c>
      <c r="CO74" s="155">
        <f t="shared" si="368"/>
        <v>0</v>
      </c>
      <c r="CP74" s="155">
        <f t="shared" si="368"/>
        <v>0</v>
      </c>
      <c r="CQ74" s="155">
        <f t="shared" si="368"/>
        <v>0</v>
      </c>
      <c r="CR74" s="155">
        <f t="shared" si="368"/>
        <v>0</v>
      </c>
      <c r="CS74" s="155">
        <f t="shared" si="368"/>
        <v>0</v>
      </c>
      <c r="CT74" s="155">
        <f t="shared" si="368"/>
        <v>0</v>
      </c>
      <c r="CU74" s="155">
        <f t="shared" si="368"/>
        <v>0</v>
      </c>
      <c r="CV74" s="155">
        <f t="shared" si="368"/>
        <v>0</v>
      </c>
      <c r="CW74" s="155">
        <f t="shared" si="368"/>
        <v>0</v>
      </c>
      <c r="CX74" s="155">
        <f t="shared" si="368"/>
        <v>0</v>
      </c>
      <c r="CY74" s="155">
        <f t="shared" si="368"/>
        <v>0</v>
      </c>
      <c r="CZ74" s="155">
        <f t="shared" si="368"/>
        <v>0</v>
      </c>
      <c r="DA74" s="155">
        <f t="shared" si="368"/>
        <v>0</v>
      </c>
      <c r="DB74" s="155">
        <f t="shared" si="368"/>
        <v>0</v>
      </c>
      <c r="DC74" s="155">
        <f t="shared" si="368"/>
        <v>0</v>
      </c>
      <c r="DD74" s="155">
        <f t="shared" si="368"/>
        <v>0</v>
      </c>
      <c r="DE74" s="155">
        <f t="shared" si="368"/>
        <v>62</v>
      </c>
      <c r="DF74" s="155">
        <f t="shared" si="368"/>
        <v>2350307.2319999998</v>
      </c>
    </row>
    <row r="75" spans="1:110" s="6" customFormat="1" ht="30" x14ac:dyDescent="0.25">
      <c r="A75" s="70"/>
      <c r="B75" s="70">
        <v>48</v>
      </c>
      <c r="C75" s="71" t="s">
        <v>240</v>
      </c>
      <c r="D75" s="35" t="s">
        <v>241</v>
      </c>
      <c r="E75" s="36">
        <v>15030</v>
      </c>
      <c r="F75" s="37">
        <v>1.79</v>
      </c>
      <c r="G75" s="38"/>
      <c r="H75" s="39">
        <v>1</v>
      </c>
      <c r="I75" s="40"/>
      <c r="J75" s="40"/>
      <c r="K75" s="41">
        <v>1.4</v>
      </c>
      <c r="L75" s="41">
        <v>1.68</v>
      </c>
      <c r="M75" s="41">
        <v>2.23</v>
      </c>
      <c r="N75" s="42">
        <v>2.57</v>
      </c>
      <c r="O75" s="51">
        <v>0</v>
      </c>
      <c r="P75" s="44">
        <f>SUM(O75*$E75*$F75*$H75*$K75*$P$10)</f>
        <v>0</v>
      </c>
      <c r="Q75" s="45">
        <v>0</v>
      </c>
      <c r="R75" s="44">
        <f>SUM(Q75*$E75*$F75*$H75*$K75*R$10)</f>
        <v>0</v>
      </c>
      <c r="S75" s="45">
        <v>0</v>
      </c>
      <c r="T75" s="44">
        <f>SUM(S75*$E75*$F75*$H75*$K75*T$10)</f>
        <v>0</v>
      </c>
      <c r="U75" s="45">
        <v>0</v>
      </c>
      <c r="V75" s="44">
        <f>SUM(U75*$E75*$F75*$H75*$K75*$V$10)</f>
        <v>0</v>
      </c>
      <c r="W75" s="45">
        <v>0</v>
      </c>
      <c r="X75" s="44"/>
      <c r="Y75" s="45"/>
      <c r="Z75" s="44"/>
      <c r="AA75" s="36"/>
      <c r="AB75" s="44"/>
      <c r="AC75" s="45"/>
      <c r="AD75" s="44"/>
      <c r="AE75" s="45"/>
      <c r="AF75" s="44"/>
      <c r="AG75" s="45">
        <v>0</v>
      </c>
      <c r="AH75" s="44">
        <v>0</v>
      </c>
      <c r="AI75" s="45">
        <v>0</v>
      </c>
      <c r="AJ75" s="44">
        <f>AI75*$E75*$F75*$H75*$L75*AJ$10</f>
        <v>0</v>
      </c>
      <c r="AK75" s="45">
        <v>0</v>
      </c>
      <c r="AL75" s="44">
        <f>AK75*$E75*$F75*$H75*$L75*AL$10</f>
        <v>0</v>
      </c>
      <c r="AM75" s="36"/>
      <c r="AN75" s="44">
        <f>SUM(AM75*$E75*$F75*$H75*$K75*$AN$10)</f>
        <v>0</v>
      </c>
      <c r="AO75" s="45"/>
      <c r="AP75" s="44">
        <f>SUM(AO75*$E75*$F75*$H75*$K75*AP$10)</f>
        <v>0</v>
      </c>
      <c r="AQ75" s="45">
        <v>0</v>
      </c>
      <c r="AR75" s="44">
        <f>SUM(AQ75*$E75*$F75*$H75*$K75*AR$10)</f>
        <v>0</v>
      </c>
      <c r="AS75" s="45">
        <v>0</v>
      </c>
      <c r="AT75" s="44">
        <f>SUM(AS75*$E75*$F75*$H75*$K75*$AH$10)</f>
        <v>0</v>
      </c>
      <c r="AU75" s="45"/>
      <c r="AV75" s="44">
        <f>SUM(AU75*$E75*$F75*$H75*$K75*AV$10)</f>
        <v>0</v>
      </c>
      <c r="AW75" s="45"/>
      <c r="AX75" s="44">
        <f>SUM(AW75*$E75*$F75*$H75*$K75*AX$10)</f>
        <v>0</v>
      </c>
      <c r="AY75" s="45"/>
      <c r="AZ75" s="44">
        <f>SUM(AY75*$E75*$F75*$H75*$K75*$AZ$10)</f>
        <v>0</v>
      </c>
      <c r="BA75" s="45">
        <v>0</v>
      </c>
      <c r="BB75" s="44">
        <f>SUM(BA75*$E75*$F75*$H75*$K75*$AL$10)</f>
        <v>0</v>
      </c>
      <c r="BC75" s="44">
        <v>60</v>
      </c>
      <c r="BD75" s="44">
        <f>SUM(BC75*$E75*$F75*$H75*$K75*BD$10)</f>
        <v>2259910.7999999998</v>
      </c>
      <c r="BE75" s="45">
        <v>0</v>
      </c>
      <c r="BF75" s="44">
        <f>SUM(BE75*$E75*$F75*$H75*$K75*BF$10)</f>
        <v>0</v>
      </c>
      <c r="BG75" s="45">
        <v>0</v>
      </c>
      <c r="BH75" s="44">
        <f>SUM(BG75*$E75*$F75*$H75*$K75*BH$10)</f>
        <v>0</v>
      </c>
      <c r="BI75" s="45">
        <v>0</v>
      </c>
      <c r="BJ75" s="44">
        <f>SUM(BI75*$E75*$F75*$H75*$K75*BJ$10)</f>
        <v>0</v>
      </c>
      <c r="BK75" s="45"/>
      <c r="BL75" s="44">
        <f>SUM(BK75*$E75*$F75*$H75*$K75*BL$10)</f>
        <v>0</v>
      </c>
      <c r="BM75" s="45">
        <v>0</v>
      </c>
      <c r="BN75" s="44">
        <f>BM75*$E75*$F75*$H75*$L75*BN$10</f>
        <v>0</v>
      </c>
      <c r="BO75" s="45">
        <v>0</v>
      </c>
      <c r="BP75" s="44">
        <f>BO75*$E75*$F75*$H75*$L75*BP$10</f>
        <v>0</v>
      </c>
      <c r="BQ75" s="81">
        <v>0</v>
      </c>
      <c r="BR75" s="44">
        <f>BQ75*$E75*$F75*$H75*$L75*BR$10</f>
        <v>0</v>
      </c>
      <c r="BS75" s="45">
        <v>0</v>
      </c>
      <c r="BT75" s="44">
        <f>BS75*$E75*$F75*$H75*$L75*BT$10</f>
        <v>0</v>
      </c>
      <c r="BU75" s="45">
        <v>0</v>
      </c>
      <c r="BV75" s="44">
        <f>BU75*$E75*$F75*$H75*$L75*BV$10</f>
        <v>0</v>
      </c>
      <c r="BW75" s="48">
        <v>0</v>
      </c>
      <c r="BX75" s="44">
        <f>BW75*$E75*$F75*$H75*$L75*BX$10</f>
        <v>0</v>
      </c>
      <c r="BY75" s="45"/>
      <c r="BZ75" s="44">
        <f>BY75*$E75*$F75*$H75*$L75*BZ$10</f>
        <v>0</v>
      </c>
      <c r="CA75" s="48"/>
      <c r="CB75" s="44">
        <f>CA75*$E75*$F75*$H75*$L75*CB$10</f>
        <v>0</v>
      </c>
      <c r="CC75" s="44"/>
      <c r="CD75" s="44">
        <f>CC75*$E75*$F75*$H75*$L75*CD$10</f>
        <v>0</v>
      </c>
      <c r="CE75" s="45"/>
      <c r="CF75" s="44">
        <f>CE75*$E75*$F75*$H75*$L75*CF$10</f>
        <v>0</v>
      </c>
      <c r="CG75" s="44">
        <v>2</v>
      </c>
      <c r="CH75" s="44">
        <f>CG75*$E75*$F75*$H75*$L75*CH$10</f>
        <v>90396.432000000001</v>
      </c>
      <c r="CI75" s="45">
        <v>0</v>
      </c>
      <c r="CJ75" s="44">
        <f>CI75*$E75*$F75*$H75*$L75*CJ$10</f>
        <v>0</v>
      </c>
      <c r="CK75" s="45"/>
      <c r="CL75" s="44">
        <f>CK75*$E75*$F75*$H75*$L75*CL$10</f>
        <v>0</v>
      </c>
      <c r="CM75" s="45"/>
      <c r="CN75" s="44">
        <f>CM75*$E75*$F75*$H75*$L75*CN$10</f>
        <v>0</v>
      </c>
      <c r="CO75" s="45">
        <v>0</v>
      </c>
      <c r="CP75" s="44">
        <f>CO75*$E75*$F75*$H75*$L75*CP$10</f>
        <v>0</v>
      </c>
      <c r="CQ75" s="45">
        <v>0</v>
      </c>
      <c r="CR75" s="44">
        <f>CQ75*$E75*$F75*$H75*$M75*CR$10</f>
        <v>0</v>
      </c>
      <c r="CS75" s="44"/>
      <c r="CT75" s="44">
        <f>CS75*$E75*$F75*$H75*$N75*$CT$10</f>
        <v>0</v>
      </c>
      <c r="CU75" s="44"/>
      <c r="CV75" s="44"/>
      <c r="CW75" s="44"/>
      <c r="CX75" s="44"/>
      <c r="CY75" s="44"/>
      <c r="CZ75" s="44"/>
      <c r="DA75" s="44"/>
      <c r="DB75" s="44"/>
      <c r="DC75" s="44"/>
      <c r="DD75" s="44"/>
      <c r="DE75" s="50">
        <f>SUM(Q75+O75+S75+U75+AC75+Y75+W75+AE75+AI75+AG75+AK75+AQ75+BM75+BS75+AO75+BA75+BC75+CE75+CG75+CC75+CI75+CK75+BW75+BY75+AS75+AU75+AW75+BO75+BQ75+BU75+BE75+BG75+BI75+BK75+CA75+CM75+CO75+CQ75+CS75+CU75+CW75+DC75+DA75)</f>
        <v>62</v>
      </c>
      <c r="DF75" s="50">
        <f>SUM(R75+P75+T75+V75+AD75+Z75+X75+AF75+AJ75+AH75+AL75+AR75+BN75+BT75+AP75+BB75+BD75+CF75+CH75+CD75+CJ75+CL75+BX75+BZ75+AT75+AV75+AX75+BP75+BR75+BV75+BF75+BH75+BJ75+BL75+CB75+CN75+CP75+CR75+CT75+CV75+CX75+DD75+DB75)</f>
        <v>2350307.2319999998</v>
      </c>
    </row>
    <row r="76" spans="1:110" ht="15" x14ac:dyDescent="0.25">
      <c r="A76" s="163">
        <v>18</v>
      </c>
      <c r="B76" s="163"/>
      <c r="C76" s="164" t="s">
        <v>242</v>
      </c>
      <c r="D76" s="169" t="s">
        <v>243</v>
      </c>
      <c r="E76" s="175">
        <v>15030</v>
      </c>
      <c r="F76" s="180"/>
      <c r="G76" s="177"/>
      <c r="H76" s="167"/>
      <c r="I76" s="146"/>
      <c r="J76" s="146"/>
      <c r="K76" s="41">
        <v>1.4</v>
      </c>
      <c r="L76" s="41">
        <v>1.68</v>
      </c>
      <c r="M76" s="41">
        <v>2.23</v>
      </c>
      <c r="N76" s="42">
        <v>2.57</v>
      </c>
      <c r="O76" s="181">
        <f t="shared" ref="O76:AB76" si="369">SUM(O77:O80)</f>
        <v>1344</v>
      </c>
      <c r="P76" s="181">
        <f t="shared" si="369"/>
        <v>91344163.680000007</v>
      </c>
      <c r="Q76" s="181">
        <f t="shared" si="369"/>
        <v>0</v>
      </c>
      <c r="R76" s="181">
        <f t="shared" si="369"/>
        <v>0</v>
      </c>
      <c r="S76" s="181">
        <f t="shared" si="369"/>
        <v>0</v>
      </c>
      <c r="T76" s="181">
        <f t="shared" si="369"/>
        <v>0</v>
      </c>
      <c r="U76" s="155">
        <f t="shared" si="369"/>
        <v>0</v>
      </c>
      <c r="V76" s="155">
        <f t="shared" si="369"/>
        <v>0</v>
      </c>
      <c r="W76" s="155">
        <f t="shared" si="369"/>
        <v>0</v>
      </c>
      <c r="X76" s="155">
        <f t="shared" si="369"/>
        <v>0</v>
      </c>
      <c r="Y76" s="155">
        <f t="shared" si="369"/>
        <v>0</v>
      </c>
      <c r="Z76" s="155">
        <f t="shared" si="369"/>
        <v>0</v>
      </c>
      <c r="AA76" s="155">
        <f t="shared" si="369"/>
        <v>0</v>
      </c>
      <c r="AB76" s="155">
        <f t="shared" si="369"/>
        <v>0</v>
      </c>
      <c r="AC76" s="155">
        <f t="shared" ref="AC76:CN76" si="370">SUM(AC77:AC80)</f>
        <v>82</v>
      </c>
      <c r="AD76" s="155">
        <f t="shared" si="370"/>
        <v>3253093.2</v>
      </c>
      <c r="AE76" s="155">
        <f t="shared" si="370"/>
        <v>0</v>
      </c>
      <c r="AF76" s="155">
        <f t="shared" si="370"/>
        <v>0</v>
      </c>
      <c r="AG76" s="155">
        <f t="shared" si="370"/>
        <v>15</v>
      </c>
      <c r="AH76" s="155">
        <f t="shared" si="370"/>
        <v>252503.99999999997</v>
      </c>
      <c r="AI76" s="155">
        <f t="shared" si="370"/>
        <v>0</v>
      </c>
      <c r="AJ76" s="155">
        <f t="shared" si="370"/>
        <v>0</v>
      </c>
      <c r="AK76" s="155">
        <f t="shared" si="370"/>
        <v>8</v>
      </c>
      <c r="AL76" s="155">
        <f t="shared" si="370"/>
        <v>161602.56</v>
      </c>
      <c r="AM76" s="155">
        <f t="shared" si="370"/>
        <v>0</v>
      </c>
      <c r="AN76" s="155">
        <f t="shared" si="370"/>
        <v>0</v>
      </c>
      <c r="AO76" s="155">
        <f t="shared" si="370"/>
        <v>0</v>
      </c>
      <c r="AP76" s="155">
        <f t="shared" si="370"/>
        <v>0</v>
      </c>
      <c r="AQ76" s="155">
        <f t="shared" si="370"/>
        <v>0</v>
      </c>
      <c r="AR76" s="155">
        <f t="shared" si="370"/>
        <v>0</v>
      </c>
      <c r="AS76" s="155">
        <f t="shared" si="370"/>
        <v>0</v>
      </c>
      <c r="AT76" s="155">
        <f t="shared" si="370"/>
        <v>0</v>
      </c>
      <c r="AU76" s="155">
        <f t="shared" si="370"/>
        <v>0</v>
      </c>
      <c r="AV76" s="155">
        <f t="shared" si="370"/>
        <v>0</v>
      </c>
      <c r="AW76" s="155">
        <f t="shared" si="370"/>
        <v>0</v>
      </c>
      <c r="AX76" s="155">
        <f t="shared" si="370"/>
        <v>0</v>
      </c>
      <c r="AY76" s="155">
        <f t="shared" si="370"/>
        <v>0</v>
      </c>
      <c r="AZ76" s="155">
        <f t="shared" si="370"/>
        <v>0</v>
      </c>
      <c r="BA76" s="155">
        <f t="shared" si="370"/>
        <v>0</v>
      </c>
      <c r="BB76" s="155">
        <f t="shared" si="370"/>
        <v>0</v>
      </c>
      <c r="BC76" s="155">
        <f t="shared" si="370"/>
        <v>8</v>
      </c>
      <c r="BD76" s="155">
        <f t="shared" si="370"/>
        <v>134668.79999999999</v>
      </c>
      <c r="BE76" s="155">
        <f t="shared" si="370"/>
        <v>0</v>
      </c>
      <c r="BF76" s="155">
        <f t="shared" si="370"/>
        <v>0</v>
      </c>
      <c r="BG76" s="155">
        <f t="shared" si="370"/>
        <v>0</v>
      </c>
      <c r="BH76" s="155">
        <f t="shared" si="370"/>
        <v>0</v>
      </c>
      <c r="BI76" s="155">
        <f t="shared" si="370"/>
        <v>0</v>
      </c>
      <c r="BJ76" s="155">
        <f t="shared" si="370"/>
        <v>0</v>
      </c>
      <c r="BK76" s="155">
        <f t="shared" si="370"/>
        <v>21</v>
      </c>
      <c r="BL76" s="155">
        <f t="shared" si="370"/>
        <v>353505.6</v>
      </c>
      <c r="BM76" s="155">
        <f t="shared" si="370"/>
        <v>0</v>
      </c>
      <c r="BN76" s="155">
        <f t="shared" si="370"/>
        <v>0</v>
      </c>
      <c r="BO76" s="155">
        <f t="shared" si="370"/>
        <v>170</v>
      </c>
      <c r="BP76" s="155">
        <f t="shared" si="370"/>
        <v>4444070.4000000004</v>
      </c>
      <c r="BQ76" s="155">
        <f t="shared" si="370"/>
        <v>0</v>
      </c>
      <c r="BR76" s="155">
        <f t="shared" si="370"/>
        <v>0</v>
      </c>
      <c r="BS76" s="155">
        <f t="shared" si="370"/>
        <v>0</v>
      </c>
      <c r="BT76" s="155">
        <f t="shared" si="370"/>
        <v>0</v>
      </c>
      <c r="BU76" s="155">
        <f t="shared" si="370"/>
        <v>1</v>
      </c>
      <c r="BV76" s="155">
        <f t="shared" si="370"/>
        <v>20200.32</v>
      </c>
      <c r="BW76" s="155">
        <f t="shared" si="370"/>
        <v>20</v>
      </c>
      <c r="BX76" s="155">
        <f t="shared" si="370"/>
        <v>444407.04000000004</v>
      </c>
      <c r="BY76" s="155">
        <f t="shared" si="370"/>
        <v>6</v>
      </c>
      <c r="BZ76" s="155">
        <f t="shared" si="370"/>
        <v>161602.56</v>
      </c>
      <c r="CA76" s="155">
        <f t="shared" si="370"/>
        <v>0</v>
      </c>
      <c r="CB76" s="155">
        <f t="shared" si="370"/>
        <v>0</v>
      </c>
      <c r="CC76" s="155">
        <f t="shared" si="370"/>
        <v>20</v>
      </c>
      <c r="CD76" s="155">
        <f t="shared" si="370"/>
        <v>404006.39999999997</v>
      </c>
      <c r="CE76" s="155">
        <f t="shared" si="370"/>
        <v>0</v>
      </c>
      <c r="CF76" s="155">
        <f t="shared" si="370"/>
        <v>0</v>
      </c>
      <c r="CG76" s="155">
        <f t="shared" si="370"/>
        <v>12</v>
      </c>
      <c r="CH76" s="155">
        <f t="shared" si="370"/>
        <v>282804.47999999998</v>
      </c>
      <c r="CI76" s="155">
        <f t="shared" si="370"/>
        <v>3</v>
      </c>
      <c r="CJ76" s="155">
        <f t="shared" si="370"/>
        <v>60600.959999999999</v>
      </c>
      <c r="CK76" s="155">
        <f t="shared" si="370"/>
        <v>0</v>
      </c>
      <c r="CL76" s="155">
        <f t="shared" si="370"/>
        <v>0</v>
      </c>
      <c r="CM76" s="155">
        <f t="shared" si="370"/>
        <v>8</v>
      </c>
      <c r="CN76" s="155">
        <f t="shared" si="370"/>
        <v>161602.56</v>
      </c>
      <c r="CO76" s="155">
        <f t="shared" ref="CO76:DF76" si="371">SUM(CO77:CO80)</f>
        <v>3</v>
      </c>
      <c r="CP76" s="155">
        <f t="shared" si="371"/>
        <v>60600.959999999999</v>
      </c>
      <c r="CQ76" s="155">
        <f t="shared" si="371"/>
        <v>10</v>
      </c>
      <c r="CR76" s="155">
        <f t="shared" si="371"/>
        <v>268135.2</v>
      </c>
      <c r="CS76" s="155">
        <f t="shared" si="371"/>
        <v>17</v>
      </c>
      <c r="CT76" s="155">
        <f t="shared" si="371"/>
        <v>587131.91999999993</v>
      </c>
      <c r="CU76" s="155">
        <f t="shared" si="371"/>
        <v>0</v>
      </c>
      <c r="CV76" s="155">
        <f t="shared" si="371"/>
        <v>0</v>
      </c>
      <c r="CW76" s="155">
        <f t="shared" si="371"/>
        <v>0</v>
      </c>
      <c r="CX76" s="155">
        <f t="shared" si="371"/>
        <v>0</v>
      </c>
      <c r="CY76" s="155">
        <f t="shared" si="371"/>
        <v>0</v>
      </c>
      <c r="CZ76" s="155">
        <f t="shared" si="371"/>
        <v>0</v>
      </c>
      <c r="DA76" s="155">
        <f t="shared" si="371"/>
        <v>0</v>
      </c>
      <c r="DB76" s="155">
        <f t="shared" si="371"/>
        <v>0</v>
      </c>
      <c r="DC76" s="155">
        <f t="shared" si="371"/>
        <v>0</v>
      </c>
      <c r="DD76" s="155">
        <f t="shared" si="371"/>
        <v>0</v>
      </c>
      <c r="DE76" s="155">
        <f t="shared" si="371"/>
        <v>1748</v>
      </c>
      <c r="DF76" s="155">
        <f t="shared" si="371"/>
        <v>102394700.64000002</v>
      </c>
    </row>
    <row r="77" spans="1:110" s="2" customFormat="1" ht="30" x14ac:dyDescent="0.25">
      <c r="A77" s="76"/>
      <c r="B77" s="76">
        <v>49</v>
      </c>
      <c r="C77" s="71" t="s">
        <v>244</v>
      </c>
      <c r="D77" s="72" t="s">
        <v>245</v>
      </c>
      <c r="E77" s="36">
        <v>15030</v>
      </c>
      <c r="F77" s="37">
        <v>1.6</v>
      </c>
      <c r="G77" s="38"/>
      <c r="H77" s="39">
        <v>1</v>
      </c>
      <c r="I77" s="40"/>
      <c r="J77" s="40"/>
      <c r="K77" s="41">
        <v>1.4</v>
      </c>
      <c r="L77" s="41">
        <v>1.68</v>
      </c>
      <c r="M77" s="41">
        <v>2.23</v>
      </c>
      <c r="N77" s="42">
        <v>2.57</v>
      </c>
      <c r="O77" s="43">
        <v>16</v>
      </c>
      <c r="P77" s="44">
        <f>SUM(O77*$E77*$F77*$H77*$K77*$P$10)</f>
        <v>538675.19999999995</v>
      </c>
      <c r="Q77" s="45">
        <v>0</v>
      </c>
      <c r="R77" s="44">
        <f t="shared" ref="R77:R80" si="372">SUM(Q77*$E77*$F77*$H77*$K77*R$10)</f>
        <v>0</v>
      </c>
      <c r="S77" s="45">
        <v>0</v>
      </c>
      <c r="T77" s="44">
        <f t="shared" ref="T77:T80" si="373">SUM(S77*$E77*$F77*$H77*$K77*T$10)</f>
        <v>0</v>
      </c>
      <c r="U77" s="45">
        <v>0</v>
      </c>
      <c r="V77" s="44">
        <f>SUM(U77*$E77*$F77*$H77*$K77*$V$10)</f>
        <v>0</v>
      </c>
      <c r="W77" s="45">
        <v>0</v>
      </c>
      <c r="X77" s="44"/>
      <c r="Y77" s="45"/>
      <c r="Z77" s="44"/>
      <c r="AA77" s="36">
        <v>0</v>
      </c>
      <c r="AB77" s="44">
        <v>0</v>
      </c>
      <c r="AC77" s="44">
        <v>50</v>
      </c>
      <c r="AD77" s="44">
        <f>AC77*E77*F77*H77*K77</f>
        <v>1683360</v>
      </c>
      <c r="AE77" s="45">
        <v>0</v>
      </c>
      <c r="AF77" s="44">
        <v>0</v>
      </c>
      <c r="AG77" s="45">
        <v>0</v>
      </c>
      <c r="AH77" s="44">
        <f t="shared" ref="AH77:AH79" si="374">AG77*$E77*$F77*$H77*$K77*AH$10</f>
        <v>0</v>
      </c>
      <c r="AI77" s="45">
        <v>0</v>
      </c>
      <c r="AJ77" s="44">
        <f t="shared" ref="AJ77:AJ80" si="375">AI77*$E77*$F77*$H77*$L77*AJ$10</f>
        <v>0</v>
      </c>
      <c r="AK77" s="45"/>
      <c r="AL77" s="44">
        <f t="shared" ref="AL77:AL80" si="376">AK77*$E77*$F77*$H77*$L77*AL$10</f>
        <v>0</v>
      </c>
      <c r="AM77" s="36"/>
      <c r="AN77" s="44">
        <f>SUM(AM77*$E77*$F77*$H77*$K77*$AN$10)</f>
        <v>0</v>
      </c>
      <c r="AO77" s="45"/>
      <c r="AP77" s="44">
        <f t="shared" ref="AP77:AP80" si="377">SUM(AO77*$E77*$F77*$H77*$K77*AP$10)</f>
        <v>0</v>
      </c>
      <c r="AQ77" s="45">
        <v>0</v>
      </c>
      <c r="AR77" s="44">
        <f t="shared" ref="AR77:AR80" si="378">SUM(AQ77*$E77*$F77*$H77*$K77*AR$10)</f>
        <v>0</v>
      </c>
      <c r="AS77" s="45">
        <v>0</v>
      </c>
      <c r="AT77" s="44">
        <f>SUM(AS77*$E77*$F77*$H77*$K77*$AH$10)</f>
        <v>0</v>
      </c>
      <c r="AU77" s="45"/>
      <c r="AV77" s="44">
        <f t="shared" ref="AV77:AV80" si="379">SUM(AU77*$E77*$F77*$H77*$K77*AV$10)</f>
        <v>0</v>
      </c>
      <c r="AW77" s="45"/>
      <c r="AX77" s="44">
        <f t="shared" ref="AX77:AX80" si="380">SUM(AW77*$E77*$F77*$H77*$K77*AX$10)</f>
        <v>0</v>
      </c>
      <c r="AY77" s="45"/>
      <c r="AZ77" s="44">
        <f>SUM(AY77*$E77*$F77*$H77*$K77*$AZ$10)</f>
        <v>0</v>
      </c>
      <c r="BA77" s="45"/>
      <c r="BB77" s="44">
        <f>SUM(BA77*$E77*$F77*$H77*$K77*$AL$10)</f>
        <v>0</v>
      </c>
      <c r="BC77" s="45"/>
      <c r="BD77" s="44">
        <f t="shared" ref="BD77:BD80" si="381">SUM(BC77*$E77*$F77*$H77*$K77*BD$10)</f>
        <v>0</v>
      </c>
      <c r="BE77" s="45">
        <v>0</v>
      </c>
      <c r="BF77" s="44">
        <f t="shared" ref="BF77:BF80" si="382">SUM(BE77*$E77*$F77*$H77*$K77*BF$10)</f>
        <v>0</v>
      </c>
      <c r="BG77" s="45">
        <v>0</v>
      </c>
      <c r="BH77" s="44">
        <f t="shared" ref="BH77:BH80" si="383">SUM(BG77*$E77*$F77*$H77*$K77*BH$10)</f>
        <v>0</v>
      </c>
      <c r="BI77" s="45">
        <v>0</v>
      </c>
      <c r="BJ77" s="44">
        <f t="shared" ref="BJ77:BL80" si="384">SUM(BI77*$E77*$F77*$H77*$K77*BJ$10)</f>
        <v>0</v>
      </c>
      <c r="BK77" s="45"/>
      <c r="BL77" s="44">
        <f t="shared" si="384"/>
        <v>0</v>
      </c>
      <c r="BM77" s="45">
        <v>0</v>
      </c>
      <c r="BN77" s="44">
        <f t="shared" ref="BN77:BP80" si="385">BM77*$E77*$F77*$H77*$L77*BN$10</f>
        <v>0</v>
      </c>
      <c r="BO77" s="91">
        <v>50</v>
      </c>
      <c r="BP77" s="44">
        <f t="shared" si="385"/>
        <v>2020032</v>
      </c>
      <c r="BQ77" s="81"/>
      <c r="BR77" s="44">
        <f t="shared" ref="BR77:BR80" si="386">BQ77*$E77*$F77*$H77*$L77*BR$10</f>
        <v>0</v>
      </c>
      <c r="BS77" s="45">
        <v>0</v>
      </c>
      <c r="BT77" s="44">
        <f t="shared" ref="BT77:BT80" si="387">BS77*$E77*$F77*$H77*$L77*BT$10</f>
        <v>0</v>
      </c>
      <c r="BU77" s="45">
        <v>0</v>
      </c>
      <c r="BV77" s="44">
        <f t="shared" ref="BV77:BX80" si="388">BU77*$E77*$F77*$H77*$L77*BV$10</f>
        <v>0</v>
      </c>
      <c r="BW77" s="48">
        <v>2</v>
      </c>
      <c r="BX77" s="44">
        <f t="shared" si="388"/>
        <v>80801.279999999999</v>
      </c>
      <c r="BY77" s="44">
        <v>2</v>
      </c>
      <c r="BZ77" s="44">
        <f t="shared" ref="BZ77:BZ80" si="389">BY77*$E77*$F77*$H77*$L77*BZ$10</f>
        <v>80801.279999999999</v>
      </c>
      <c r="CA77" s="48"/>
      <c r="CB77" s="44">
        <f t="shared" ref="CB77:CB80" si="390">CA77*$E77*$F77*$H77*$L77*CB$10</f>
        <v>0</v>
      </c>
      <c r="CC77" s="45"/>
      <c r="CD77" s="44">
        <f t="shared" ref="CD77:CD80" si="391">CC77*$E77*$F77*$H77*$L77*CD$10</f>
        <v>0</v>
      </c>
      <c r="CE77" s="45"/>
      <c r="CF77" s="44">
        <f t="shared" ref="CF77:CF80" si="392">CE77*$E77*$F77*$H77*$L77*CF$10</f>
        <v>0</v>
      </c>
      <c r="CG77" s="44">
        <v>2</v>
      </c>
      <c r="CH77" s="44">
        <f t="shared" ref="CH77:CH80" si="393">CG77*$E77*$F77*$H77*$L77*CH$10</f>
        <v>80801.279999999999</v>
      </c>
      <c r="CI77" s="45">
        <v>0</v>
      </c>
      <c r="CJ77" s="44">
        <f t="shared" ref="CJ77:CJ80" si="394">CI77*$E77*$F77*$H77*$L77*CJ$10</f>
        <v>0</v>
      </c>
      <c r="CK77" s="45"/>
      <c r="CL77" s="44">
        <f t="shared" ref="CL77:CL80" si="395">CK77*$E77*$F77*$H77*$L77*CL$10</f>
        <v>0</v>
      </c>
      <c r="CM77" s="45"/>
      <c r="CN77" s="44">
        <f t="shared" ref="CN77:CN80" si="396">CM77*$E77*$F77*$H77*$L77*CN$10</f>
        <v>0</v>
      </c>
      <c r="CO77" s="45"/>
      <c r="CP77" s="44">
        <f t="shared" ref="CP77:CP80" si="397">CO77*$E77*$F77*$H77*$L77*CP$10</f>
        <v>0</v>
      </c>
      <c r="CQ77" s="45">
        <v>0</v>
      </c>
      <c r="CR77" s="44">
        <f t="shared" ref="CR77:CR80" si="398">CQ77*$E77*$F77*$H77*$M77*CR$10</f>
        <v>0</v>
      </c>
      <c r="CS77" s="44">
        <v>2</v>
      </c>
      <c r="CT77" s="44">
        <f>CS77*$E77*$F77*$H77*$N77*$CT$10</f>
        <v>123606.71999999999</v>
      </c>
      <c r="CU77" s="44"/>
      <c r="CV77" s="44"/>
      <c r="CW77" s="44"/>
      <c r="CX77" s="44"/>
      <c r="CY77" s="44"/>
      <c r="CZ77" s="44"/>
      <c r="DA77" s="44"/>
      <c r="DB77" s="44">
        <f>SUM(DA77*$E77*$F77*$H77)</f>
        <v>0</v>
      </c>
      <c r="DC77" s="44"/>
      <c r="DD77" s="44"/>
      <c r="DE77" s="50">
        <f t="shared" ref="DE77:DF80" si="399">SUM(Q77+O77+S77+U77+AC77+Y77+W77+AE77+AI77+AG77+AK77+AQ77+BM77+BS77+AO77+BA77+BC77+CE77+CG77+CC77+CI77+CK77+BW77+BY77+AS77+AU77+AW77+BO77+BQ77+BU77+BE77+BG77+BI77+BK77+CA77+CM77+CO77+CQ77+CS77+CU77+CW77+DC77+DA77)</f>
        <v>124</v>
      </c>
      <c r="DF77" s="50">
        <f t="shared" si="399"/>
        <v>4608077.7599999988</v>
      </c>
    </row>
    <row r="78" spans="1:110" s="6" customFormat="1" ht="30" x14ac:dyDescent="0.25">
      <c r="A78" s="70"/>
      <c r="B78" s="76">
        <v>50</v>
      </c>
      <c r="C78" s="71" t="s">
        <v>246</v>
      </c>
      <c r="D78" s="72" t="s">
        <v>247</v>
      </c>
      <c r="E78" s="36">
        <v>15030</v>
      </c>
      <c r="F78" s="37">
        <v>3.25</v>
      </c>
      <c r="G78" s="38"/>
      <c r="H78" s="39">
        <v>1</v>
      </c>
      <c r="I78" s="40"/>
      <c r="J78" s="40"/>
      <c r="K78" s="41">
        <v>1.4</v>
      </c>
      <c r="L78" s="41">
        <v>1.68</v>
      </c>
      <c r="M78" s="41">
        <v>2.23</v>
      </c>
      <c r="N78" s="42">
        <v>2.57</v>
      </c>
      <c r="O78" s="43">
        <v>1320</v>
      </c>
      <c r="P78" s="44">
        <f>SUM(O78*$E78*$F78*$H78*$K78*$P$10)</f>
        <v>90270180</v>
      </c>
      <c r="Q78" s="45"/>
      <c r="R78" s="44">
        <f t="shared" si="372"/>
        <v>0</v>
      </c>
      <c r="S78" s="45"/>
      <c r="T78" s="44">
        <f t="shared" si="373"/>
        <v>0</v>
      </c>
      <c r="U78" s="45"/>
      <c r="V78" s="44">
        <f>SUM(U78*$E78*$F78*$H78*$K78*$V$10)</f>
        <v>0</v>
      </c>
      <c r="W78" s="45"/>
      <c r="X78" s="44"/>
      <c r="Y78" s="45"/>
      <c r="Z78" s="44"/>
      <c r="AA78" s="36"/>
      <c r="AB78" s="44"/>
      <c r="AC78" s="44">
        <v>20</v>
      </c>
      <c r="AD78" s="44">
        <f>AC78*E78*F78*H78*K78</f>
        <v>1367730</v>
      </c>
      <c r="AE78" s="45"/>
      <c r="AF78" s="44"/>
      <c r="AG78" s="45">
        <v>0</v>
      </c>
      <c r="AH78" s="44">
        <f t="shared" si="374"/>
        <v>0</v>
      </c>
      <c r="AI78" s="45">
        <v>0</v>
      </c>
      <c r="AJ78" s="44">
        <f t="shared" si="375"/>
        <v>0</v>
      </c>
      <c r="AK78" s="45"/>
      <c r="AL78" s="44">
        <f t="shared" si="376"/>
        <v>0</v>
      </c>
      <c r="AM78" s="36"/>
      <c r="AN78" s="44">
        <f>SUM(AM78*$E78*$F78*$H78*$K78*$AN$10)</f>
        <v>0</v>
      </c>
      <c r="AO78" s="45"/>
      <c r="AP78" s="44">
        <f t="shared" si="377"/>
        <v>0</v>
      </c>
      <c r="AQ78" s="45"/>
      <c r="AR78" s="44">
        <f t="shared" si="378"/>
        <v>0</v>
      </c>
      <c r="AS78" s="45"/>
      <c r="AT78" s="44">
        <f>SUM(AS78*$E78*$F78*$H78*$K78*$AH$10)</f>
        <v>0</v>
      </c>
      <c r="AU78" s="45"/>
      <c r="AV78" s="44">
        <f t="shared" si="379"/>
        <v>0</v>
      </c>
      <c r="AW78" s="45"/>
      <c r="AX78" s="44">
        <f t="shared" si="380"/>
        <v>0</v>
      </c>
      <c r="AY78" s="45"/>
      <c r="AZ78" s="44">
        <f>SUM(AY78*$E78*$F78*$H78*$K78*$AZ$10)</f>
        <v>0</v>
      </c>
      <c r="BA78" s="45"/>
      <c r="BB78" s="44">
        <f>SUM(BA78*$E78*$F78*$H78*$K78*$AL$10)</f>
        <v>0</v>
      </c>
      <c r="BC78" s="45"/>
      <c r="BD78" s="44">
        <f t="shared" si="381"/>
        <v>0</v>
      </c>
      <c r="BE78" s="45"/>
      <c r="BF78" s="44">
        <f t="shared" si="382"/>
        <v>0</v>
      </c>
      <c r="BG78" s="45"/>
      <c r="BH78" s="44">
        <f t="shared" si="383"/>
        <v>0</v>
      </c>
      <c r="BI78" s="45"/>
      <c r="BJ78" s="44">
        <f t="shared" si="384"/>
        <v>0</v>
      </c>
      <c r="BK78" s="45"/>
      <c r="BL78" s="44">
        <f t="shared" si="384"/>
        <v>0</v>
      </c>
      <c r="BM78" s="45"/>
      <c r="BN78" s="44">
        <f t="shared" si="385"/>
        <v>0</v>
      </c>
      <c r="BO78" s="33"/>
      <c r="BP78" s="44">
        <f t="shared" si="385"/>
        <v>0</v>
      </c>
      <c r="BQ78" s="81"/>
      <c r="BR78" s="44">
        <f t="shared" si="386"/>
        <v>0</v>
      </c>
      <c r="BS78" s="45"/>
      <c r="BT78" s="44">
        <f t="shared" si="387"/>
        <v>0</v>
      </c>
      <c r="BU78" s="45"/>
      <c r="BV78" s="44">
        <f t="shared" si="388"/>
        <v>0</v>
      </c>
      <c r="BW78" s="48"/>
      <c r="BX78" s="44">
        <f t="shared" si="388"/>
        <v>0</v>
      </c>
      <c r="BY78" s="45"/>
      <c r="BZ78" s="44">
        <f t="shared" si="389"/>
        <v>0</v>
      </c>
      <c r="CA78" s="48"/>
      <c r="CB78" s="44">
        <f t="shared" si="390"/>
        <v>0</v>
      </c>
      <c r="CC78" s="45"/>
      <c r="CD78" s="44">
        <f t="shared" si="391"/>
        <v>0</v>
      </c>
      <c r="CE78" s="45"/>
      <c r="CF78" s="44">
        <f t="shared" si="392"/>
        <v>0</v>
      </c>
      <c r="CG78" s="44"/>
      <c r="CH78" s="44">
        <f t="shared" si="393"/>
        <v>0</v>
      </c>
      <c r="CI78" s="45"/>
      <c r="CJ78" s="44">
        <f t="shared" si="394"/>
        <v>0</v>
      </c>
      <c r="CK78" s="45"/>
      <c r="CL78" s="44">
        <f t="shared" si="395"/>
        <v>0</v>
      </c>
      <c r="CM78" s="45"/>
      <c r="CN78" s="44">
        <f t="shared" si="396"/>
        <v>0</v>
      </c>
      <c r="CO78" s="45"/>
      <c r="CP78" s="44">
        <f t="shared" si="397"/>
        <v>0</v>
      </c>
      <c r="CQ78" s="45"/>
      <c r="CR78" s="44">
        <f t="shared" si="398"/>
        <v>0</v>
      </c>
      <c r="CS78" s="44"/>
      <c r="CT78" s="44">
        <f>CS78*$E78*$F78*$H78*$N78*$CT$10</f>
        <v>0</v>
      </c>
      <c r="CU78" s="44"/>
      <c r="CV78" s="44"/>
      <c r="CW78" s="44"/>
      <c r="CX78" s="44"/>
      <c r="CY78" s="44"/>
      <c r="CZ78" s="44"/>
      <c r="DA78" s="44"/>
      <c r="DB78" s="44">
        <f>SUM(DA78*$E78*$F78*$H78)</f>
        <v>0</v>
      </c>
      <c r="DC78" s="44"/>
      <c r="DD78" s="44"/>
      <c r="DE78" s="50">
        <f t="shared" si="399"/>
        <v>1340</v>
      </c>
      <c r="DF78" s="50">
        <f t="shared" si="399"/>
        <v>91637910</v>
      </c>
    </row>
    <row r="79" spans="1:110" s="6" customFormat="1" ht="30" x14ac:dyDescent="0.25">
      <c r="A79" s="70"/>
      <c r="B79" s="76">
        <v>51</v>
      </c>
      <c r="C79" s="71" t="s">
        <v>248</v>
      </c>
      <c r="D79" s="35" t="s">
        <v>249</v>
      </c>
      <c r="E79" s="36">
        <v>15030</v>
      </c>
      <c r="F79" s="37">
        <v>3.18</v>
      </c>
      <c r="G79" s="38"/>
      <c r="H79" s="39">
        <v>1</v>
      </c>
      <c r="I79" s="40"/>
      <c r="J79" s="40"/>
      <c r="K79" s="41">
        <v>1.4</v>
      </c>
      <c r="L79" s="41">
        <v>1.68</v>
      </c>
      <c r="M79" s="41">
        <v>2.23</v>
      </c>
      <c r="N79" s="42">
        <v>2.57</v>
      </c>
      <c r="O79" s="43">
        <v>8</v>
      </c>
      <c r="P79" s="44">
        <f>SUM(O79*$E79*$F79*$H79*$K79*$P$10)</f>
        <v>535308.48</v>
      </c>
      <c r="Q79" s="51"/>
      <c r="R79" s="44">
        <f t="shared" si="372"/>
        <v>0</v>
      </c>
      <c r="S79" s="51"/>
      <c r="T79" s="44">
        <f t="shared" si="373"/>
        <v>0</v>
      </c>
      <c r="U79" s="51"/>
      <c r="V79" s="44">
        <f>SUM(U79*$E79*$F79*$H79*$K79*$V$10)</f>
        <v>0</v>
      </c>
      <c r="W79" s="51"/>
      <c r="X79" s="44"/>
      <c r="Y79" s="45"/>
      <c r="Z79" s="44"/>
      <c r="AA79" s="36"/>
      <c r="AB79" s="44"/>
      <c r="AC79" s="43"/>
      <c r="AD79" s="44">
        <f>AC79*E79*F79*H79*K79</f>
        <v>0</v>
      </c>
      <c r="AE79" s="51"/>
      <c r="AF79" s="44"/>
      <c r="AG79" s="51">
        <v>0</v>
      </c>
      <c r="AH79" s="44">
        <f t="shared" si="374"/>
        <v>0</v>
      </c>
      <c r="AI79" s="51">
        <v>0</v>
      </c>
      <c r="AJ79" s="44">
        <f t="shared" si="375"/>
        <v>0</v>
      </c>
      <c r="AK79" s="51"/>
      <c r="AL79" s="44">
        <f t="shared" si="376"/>
        <v>0</v>
      </c>
      <c r="AM79" s="36"/>
      <c r="AN79" s="44">
        <f>SUM(AM79*$E79*$F79*$H79*$K79*$AN$10)</f>
        <v>0</v>
      </c>
      <c r="AO79" s="51"/>
      <c r="AP79" s="44">
        <f t="shared" si="377"/>
        <v>0</v>
      </c>
      <c r="AQ79" s="51"/>
      <c r="AR79" s="44">
        <f t="shared" si="378"/>
        <v>0</v>
      </c>
      <c r="AS79" s="51"/>
      <c r="AT79" s="44">
        <f>SUM(AS79*$E79*$F79*$H79*$K79*$AH$10)</f>
        <v>0</v>
      </c>
      <c r="AU79" s="51"/>
      <c r="AV79" s="44">
        <f t="shared" si="379"/>
        <v>0</v>
      </c>
      <c r="AW79" s="51"/>
      <c r="AX79" s="44">
        <f t="shared" si="380"/>
        <v>0</v>
      </c>
      <c r="AY79" s="51"/>
      <c r="AZ79" s="44">
        <f>SUM(AY79*$E79*$F79*$H79*$K79*$AZ$10)</f>
        <v>0</v>
      </c>
      <c r="BA79" s="51"/>
      <c r="BB79" s="44">
        <f>SUM(BA79*$E79*$F79*$H79*$K79*$AL$10)</f>
        <v>0</v>
      </c>
      <c r="BC79" s="51"/>
      <c r="BD79" s="44">
        <f t="shared" si="381"/>
        <v>0</v>
      </c>
      <c r="BE79" s="51"/>
      <c r="BF79" s="44">
        <f t="shared" si="382"/>
        <v>0</v>
      </c>
      <c r="BG79" s="51"/>
      <c r="BH79" s="44">
        <f t="shared" si="383"/>
        <v>0</v>
      </c>
      <c r="BI79" s="51"/>
      <c r="BJ79" s="44">
        <f t="shared" si="384"/>
        <v>0</v>
      </c>
      <c r="BK79" s="51"/>
      <c r="BL79" s="44">
        <f t="shared" si="384"/>
        <v>0</v>
      </c>
      <c r="BM79" s="51"/>
      <c r="BN79" s="44">
        <f t="shared" si="385"/>
        <v>0</v>
      </c>
      <c r="BO79" s="88"/>
      <c r="BP79" s="44">
        <f t="shared" si="385"/>
        <v>0</v>
      </c>
      <c r="BQ79" s="95"/>
      <c r="BR79" s="44">
        <f t="shared" si="386"/>
        <v>0</v>
      </c>
      <c r="BS79" s="51"/>
      <c r="BT79" s="44">
        <f t="shared" si="387"/>
        <v>0</v>
      </c>
      <c r="BU79" s="51"/>
      <c r="BV79" s="44">
        <f t="shared" si="388"/>
        <v>0</v>
      </c>
      <c r="BW79" s="53"/>
      <c r="BX79" s="44">
        <f t="shared" si="388"/>
        <v>0</v>
      </c>
      <c r="BY79" s="51"/>
      <c r="BZ79" s="44">
        <f t="shared" si="389"/>
        <v>0</v>
      </c>
      <c r="CA79" s="53"/>
      <c r="CB79" s="44">
        <f t="shared" si="390"/>
        <v>0</v>
      </c>
      <c r="CC79" s="51"/>
      <c r="CD79" s="44">
        <f t="shared" si="391"/>
        <v>0</v>
      </c>
      <c r="CE79" s="51"/>
      <c r="CF79" s="44">
        <f t="shared" si="392"/>
        <v>0</v>
      </c>
      <c r="CG79" s="43"/>
      <c r="CH79" s="44">
        <f t="shared" si="393"/>
        <v>0</v>
      </c>
      <c r="CI79" s="51"/>
      <c r="CJ79" s="44">
        <f t="shared" si="394"/>
        <v>0</v>
      </c>
      <c r="CK79" s="51"/>
      <c r="CL79" s="44">
        <f t="shared" si="395"/>
        <v>0</v>
      </c>
      <c r="CM79" s="51"/>
      <c r="CN79" s="44">
        <f t="shared" si="396"/>
        <v>0</v>
      </c>
      <c r="CO79" s="51"/>
      <c r="CP79" s="44">
        <f t="shared" si="397"/>
        <v>0</v>
      </c>
      <c r="CQ79" s="51"/>
      <c r="CR79" s="44">
        <f t="shared" si="398"/>
        <v>0</v>
      </c>
      <c r="CS79" s="43"/>
      <c r="CT79" s="44">
        <f>CS79*$E79*$F79*$H79*$N79*$CT$10</f>
        <v>0</v>
      </c>
      <c r="CU79" s="44"/>
      <c r="CV79" s="44"/>
      <c r="CW79" s="44"/>
      <c r="CX79" s="44"/>
      <c r="CY79" s="44"/>
      <c r="CZ79" s="44"/>
      <c r="DA79" s="44"/>
      <c r="DB79" s="44"/>
      <c r="DC79" s="44"/>
      <c r="DD79" s="44"/>
      <c r="DE79" s="50">
        <f t="shared" si="399"/>
        <v>8</v>
      </c>
      <c r="DF79" s="50">
        <f t="shared" si="399"/>
        <v>535308.48</v>
      </c>
    </row>
    <row r="80" spans="1:110" s="6" customFormat="1" x14ac:dyDescent="0.25">
      <c r="A80" s="70"/>
      <c r="B80" s="76">
        <v>52</v>
      </c>
      <c r="C80" s="71" t="s">
        <v>250</v>
      </c>
      <c r="D80" s="35" t="s">
        <v>251</v>
      </c>
      <c r="E80" s="36">
        <v>15030</v>
      </c>
      <c r="F80" s="37">
        <v>0.8</v>
      </c>
      <c r="G80" s="38"/>
      <c r="H80" s="39">
        <v>1</v>
      </c>
      <c r="I80" s="40"/>
      <c r="J80" s="40"/>
      <c r="K80" s="41">
        <v>1.4</v>
      </c>
      <c r="L80" s="41">
        <v>1.68</v>
      </c>
      <c r="M80" s="41">
        <v>2.23</v>
      </c>
      <c r="N80" s="42">
        <v>2.57</v>
      </c>
      <c r="O80" s="43"/>
      <c r="P80" s="44">
        <f>SUM(O80*$E80*$F80*$H80*$K80*$P$10)</f>
        <v>0</v>
      </c>
      <c r="Q80" s="51"/>
      <c r="R80" s="44">
        <f t="shared" si="372"/>
        <v>0</v>
      </c>
      <c r="S80" s="51"/>
      <c r="T80" s="44">
        <f t="shared" si="373"/>
        <v>0</v>
      </c>
      <c r="U80" s="51"/>
      <c r="V80" s="44">
        <f>SUM(U80*$E80*$F80*$H80*$K80*$V$10)</f>
        <v>0</v>
      </c>
      <c r="W80" s="51"/>
      <c r="X80" s="44"/>
      <c r="Y80" s="45"/>
      <c r="Z80" s="44"/>
      <c r="AA80" s="36">
        <v>0</v>
      </c>
      <c r="AB80" s="44">
        <v>0</v>
      </c>
      <c r="AC80" s="43">
        <v>12</v>
      </c>
      <c r="AD80" s="44">
        <f>AC80*E80*F80*H80*K80</f>
        <v>202003.19999999998</v>
      </c>
      <c r="AE80" s="51">
        <v>0</v>
      </c>
      <c r="AF80" s="44">
        <v>0</v>
      </c>
      <c r="AG80" s="53">
        <v>15</v>
      </c>
      <c r="AH80" s="44">
        <f>AG80*$E80*$F80*$H80*$K80*AH$10</f>
        <v>252503.99999999997</v>
      </c>
      <c r="AI80" s="51">
        <v>0</v>
      </c>
      <c r="AJ80" s="44">
        <f t="shared" si="375"/>
        <v>0</v>
      </c>
      <c r="AK80" s="80">
        <v>8</v>
      </c>
      <c r="AL80" s="44">
        <f t="shared" si="376"/>
        <v>161602.56</v>
      </c>
      <c r="AM80" s="36"/>
      <c r="AN80" s="44">
        <f>SUM(AM80*$E80*$F80*$H80*$K80*$AN$10)</f>
        <v>0</v>
      </c>
      <c r="AO80" s="51"/>
      <c r="AP80" s="44">
        <f t="shared" si="377"/>
        <v>0</v>
      </c>
      <c r="AQ80" s="51"/>
      <c r="AR80" s="44">
        <f t="shared" si="378"/>
        <v>0</v>
      </c>
      <c r="AS80" s="51"/>
      <c r="AT80" s="44">
        <f>SUM(AS80*$E80*$F80*$H80*$K80*$AH$10)</f>
        <v>0</v>
      </c>
      <c r="AU80" s="51"/>
      <c r="AV80" s="44">
        <f t="shared" si="379"/>
        <v>0</v>
      </c>
      <c r="AW80" s="51"/>
      <c r="AX80" s="44">
        <f t="shared" si="380"/>
        <v>0</v>
      </c>
      <c r="AY80" s="51"/>
      <c r="AZ80" s="44">
        <f>SUM(AY80*$E80*$F80*$H80*$K80*$AZ$10)</f>
        <v>0</v>
      </c>
      <c r="BA80" s="51"/>
      <c r="BB80" s="44">
        <f>SUM(BA80*$E80*$F80*$H80*$K80*$AL$10)</f>
        <v>0</v>
      </c>
      <c r="BC80" s="43">
        <v>8</v>
      </c>
      <c r="BD80" s="44">
        <f t="shared" si="381"/>
        <v>134668.79999999999</v>
      </c>
      <c r="BE80" s="51"/>
      <c r="BF80" s="44">
        <f t="shared" si="382"/>
        <v>0</v>
      </c>
      <c r="BG80" s="51"/>
      <c r="BH80" s="44">
        <f t="shared" si="383"/>
        <v>0</v>
      </c>
      <c r="BI80" s="43"/>
      <c r="BJ80" s="44">
        <f t="shared" si="384"/>
        <v>0</v>
      </c>
      <c r="BK80" s="43">
        <v>21</v>
      </c>
      <c r="BL80" s="44">
        <f t="shared" si="384"/>
        <v>353505.6</v>
      </c>
      <c r="BM80" s="51"/>
      <c r="BN80" s="44">
        <f t="shared" si="385"/>
        <v>0</v>
      </c>
      <c r="BO80" s="83">
        <v>120</v>
      </c>
      <c r="BP80" s="44">
        <f t="shared" si="385"/>
        <v>2424038.3999999999</v>
      </c>
      <c r="BQ80" s="95"/>
      <c r="BR80" s="44">
        <f t="shared" si="386"/>
        <v>0</v>
      </c>
      <c r="BS80" s="51"/>
      <c r="BT80" s="44">
        <f t="shared" si="387"/>
        <v>0</v>
      </c>
      <c r="BU80" s="80">
        <v>1</v>
      </c>
      <c r="BV80" s="44">
        <f t="shared" si="388"/>
        <v>20200.32</v>
      </c>
      <c r="BW80" s="74">
        <v>18</v>
      </c>
      <c r="BX80" s="44">
        <f t="shared" si="388"/>
        <v>363605.76000000001</v>
      </c>
      <c r="BY80" s="43">
        <v>4</v>
      </c>
      <c r="BZ80" s="44">
        <f t="shared" si="389"/>
        <v>80801.279999999999</v>
      </c>
      <c r="CA80" s="74"/>
      <c r="CB80" s="44">
        <f t="shared" si="390"/>
        <v>0</v>
      </c>
      <c r="CC80" s="80">
        <v>20</v>
      </c>
      <c r="CD80" s="44">
        <f t="shared" si="391"/>
        <v>404006.39999999997</v>
      </c>
      <c r="CE80" s="51"/>
      <c r="CF80" s="44">
        <f t="shared" si="392"/>
        <v>0</v>
      </c>
      <c r="CG80" s="43">
        <v>10</v>
      </c>
      <c r="CH80" s="44">
        <f t="shared" si="393"/>
        <v>202003.19999999998</v>
      </c>
      <c r="CI80" s="43">
        <v>3</v>
      </c>
      <c r="CJ80" s="44">
        <f t="shared" si="394"/>
        <v>60600.959999999999</v>
      </c>
      <c r="CK80" s="51"/>
      <c r="CL80" s="44">
        <f t="shared" si="395"/>
        <v>0</v>
      </c>
      <c r="CM80" s="43">
        <v>8</v>
      </c>
      <c r="CN80" s="44">
        <f t="shared" si="396"/>
        <v>161602.56</v>
      </c>
      <c r="CO80" s="43">
        <v>3</v>
      </c>
      <c r="CP80" s="44">
        <f t="shared" si="397"/>
        <v>60600.959999999999</v>
      </c>
      <c r="CQ80" s="80">
        <v>10</v>
      </c>
      <c r="CR80" s="44">
        <f t="shared" si="398"/>
        <v>268135.2</v>
      </c>
      <c r="CS80" s="43">
        <v>15</v>
      </c>
      <c r="CT80" s="44">
        <f>CS80*$E80*$F80*$H80*$N80*$CT$10</f>
        <v>463525.19999999995</v>
      </c>
      <c r="CU80" s="44"/>
      <c r="CV80" s="44"/>
      <c r="CW80" s="44"/>
      <c r="CX80" s="44"/>
      <c r="CY80" s="44"/>
      <c r="CZ80" s="44"/>
      <c r="DA80" s="44"/>
      <c r="DB80" s="44"/>
      <c r="DC80" s="44"/>
      <c r="DD80" s="44"/>
      <c r="DE80" s="50">
        <f t="shared" si="399"/>
        <v>276</v>
      </c>
      <c r="DF80" s="50">
        <f t="shared" si="399"/>
        <v>5613404.3999999994</v>
      </c>
    </row>
    <row r="81" spans="1:110" ht="15" x14ac:dyDescent="0.25">
      <c r="A81" s="163">
        <v>19</v>
      </c>
      <c r="B81" s="163"/>
      <c r="C81" s="164" t="s">
        <v>252</v>
      </c>
      <c r="D81" s="169" t="s">
        <v>253</v>
      </c>
      <c r="E81" s="175">
        <v>15030</v>
      </c>
      <c r="F81" s="180"/>
      <c r="G81" s="177"/>
      <c r="H81" s="167"/>
      <c r="I81" s="146"/>
      <c r="J81" s="146"/>
      <c r="K81" s="41">
        <v>1.4</v>
      </c>
      <c r="L81" s="41">
        <v>1.68</v>
      </c>
      <c r="M81" s="41">
        <v>2.23</v>
      </c>
      <c r="N81" s="42">
        <v>2.57</v>
      </c>
      <c r="O81" s="181">
        <f t="shared" ref="O81:AT81" si="400">SUM(O82:O134)</f>
        <v>90</v>
      </c>
      <c r="P81" s="181">
        <f t="shared" si="400"/>
        <v>14464481.508575998</v>
      </c>
      <c r="Q81" s="181">
        <f t="shared" si="400"/>
        <v>0</v>
      </c>
      <c r="R81" s="181">
        <f t="shared" si="400"/>
        <v>0</v>
      </c>
      <c r="S81" s="181">
        <f t="shared" si="400"/>
        <v>12</v>
      </c>
      <c r="T81" s="181">
        <f t="shared" si="400"/>
        <v>265760.45999999996</v>
      </c>
      <c r="U81" s="155">
        <f t="shared" si="400"/>
        <v>2299</v>
      </c>
      <c r="V81" s="155">
        <f t="shared" si="400"/>
        <v>357404396.31457204</v>
      </c>
      <c r="W81" s="155">
        <f t="shared" si="400"/>
        <v>0</v>
      </c>
      <c r="X81" s="155">
        <f t="shared" si="400"/>
        <v>0</v>
      </c>
      <c r="Y81" s="155">
        <f t="shared" si="400"/>
        <v>0</v>
      </c>
      <c r="Z81" s="155">
        <f t="shared" si="400"/>
        <v>0</v>
      </c>
      <c r="AA81" s="155">
        <f t="shared" si="400"/>
        <v>0</v>
      </c>
      <c r="AB81" s="155">
        <f t="shared" si="400"/>
        <v>0</v>
      </c>
      <c r="AC81" s="155">
        <f t="shared" si="400"/>
        <v>0</v>
      </c>
      <c r="AD81" s="155">
        <f t="shared" si="400"/>
        <v>0</v>
      </c>
      <c r="AE81" s="155">
        <f t="shared" si="400"/>
        <v>0</v>
      </c>
      <c r="AF81" s="155">
        <f t="shared" si="400"/>
        <v>0</v>
      </c>
      <c r="AG81" s="155">
        <f t="shared" si="400"/>
        <v>0</v>
      </c>
      <c r="AH81" s="155">
        <f t="shared" si="400"/>
        <v>0</v>
      </c>
      <c r="AI81" s="155">
        <f t="shared" si="400"/>
        <v>403</v>
      </c>
      <c r="AJ81" s="155">
        <f t="shared" si="400"/>
        <v>95338190.283789605</v>
      </c>
      <c r="AK81" s="155">
        <f t="shared" si="400"/>
        <v>0</v>
      </c>
      <c r="AL81" s="155">
        <f t="shared" si="400"/>
        <v>0</v>
      </c>
      <c r="AM81" s="155">
        <f t="shared" si="400"/>
        <v>0</v>
      </c>
      <c r="AN81" s="155">
        <f t="shared" si="400"/>
        <v>0</v>
      </c>
      <c r="AO81" s="155">
        <f t="shared" si="400"/>
        <v>0</v>
      </c>
      <c r="AP81" s="155">
        <f t="shared" si="400"/>
        <v>0</v>
      </c>
      <c r="AQ81" s="155">
        <f t="shared" si="400"/>
        <v>0</v>
      </c>
      <c r="AR81" s="155">
        <f t="shared" si="400"/>
        <v>0</v>
      </c>
      <c r="AS81" s="155">
        <f t="shared" si="400"/>
        <v>0</v>
      </c>
      <c r="AT81" s="155">
        <f t="shared" si="400"/>
        <v>0</v>
      </c>
      <c r="AU81" s="155">
        <f t="shared" ref="AU81:DF81" si="401">SUM(AU82:AU134)</f>
        <v>0</v>
      </c>
      <c r="AV81" s="155">
        <f t="shared" si="401"/>
        <v>0</v>
      </c>
      <c r="AW81" s="155">
        <f t="shared" si="401"/>
        <v>0</v>
      </c>
      <c r="AX81" s="155">
        <f t="shared" si="401"/>
        <v>0</v>
      </c>
      <c r="AY81" s="155">
        <f t="shared" si="401"/>
        <v>0</v>
      </c>
      <c r="AZ81" s="155">
        <f t="shared" si="401"/>
        <v>0</v>
      </c>
      <c r="BA81" s="155">
        <f t="shared" si="401"/>
        <v>0</v>
      </c>
      <c r="BB81" s="155">
        <f t="shared" si="401"/>
        <v>0</v>
      </c>
      <c r="BC81" s="155">
        <f t="shared" si="401"/>
        <v>0</v>
      </c>
      <c r="BD81" s="155">
        <f t="shared" si="401"/>
        <v>0</v>
      </c>
      <c r="BE81" s="155">
        <f t="shared" si="401"/>
        <v>0</v>
      </c>
      <c r="BF81" s="155">
        <f t="shared" si="401"/>
        <v>0</v>
      </c>
      <c r="BG81" s="155">
        <f t="shared" si="401"/>
        <v>0</v>
      </c>
      <c r="BH81" s="155">
        <f t="shared" si="401"/>
        <v>0</v>
      </c>
      <c r="BI81" s="155">
        <f t="shared" si="401"/>
        <v>0</v>
      </c>
      <c r="BJ81" s="155">
        <f t="shared" si="401"/>
        <v>0</v>
      </c>
      <c r="BK81" s="155">
        <f t="shared" si="401"/>
        <v>0</v>
      </c>
      <c r="BL81" s="155">
        <f t="shared" si="401"/>
        <v>0</v>
      </c>
      <c r="BM81" s="155">
        <f t="shared" si="401"/>
        <v>0</v>
      </c>
      <c r="BN81" s="155">
        <f t="shared" si="401"/>
        <v>0</v>
      </c>
      <c r="BO81" s="155">
        <f t="shared" si="401"/>
        <v>0</v>
      </c>
      <c r="BP81" s="155">
        <f t="shared" si="401"/>
        <v>0</v>
      </c>
      <c r="BQ81" s="155">
        <f t="shared" si="401"/>
        <v>0</v>
      </c>
      <c r="BR81" s="155">
        <f t="shared" si="401"/>
        <v>0</v>
      </c>
      <c r="BS81" s="155">
        <f t="shared" si="401"/>
        <v>0</v>
      </c>
      <c r="BT81" s="155">
        <f t="shared" si="401"/>
        <v>0</v>
      </c>
      <c r="BU81" s="155">
        <f t="shared" si="401"/>
        <v>0</v>
      </c>
      <c r="BV81" s="155">
        <f t="shared" si="401"/>
        <v>0</v>
      </c>
      <c r="BW81" s="155">
        <f t="shared" si="401"/>
        <v>0</v>
      </c>
      <c r="BX81" s="155">
        <f t="shared" si="401"/>
        <v>0</v>
      </c>
      <c r="BY81" s="155">
        <f t="shared" si="401"/>
        <v>0</v>
      </c>
      <c r="BZ81" s="155">
        <f t="shared" si="401"/>
        <v>0</v>
      </c>
      <c r="CA81" s="155">
        <f t="shared" si="401"/>
        <v>0</v>
      </c>
      <c r="CB81" s="155">
        <f t="shared" si="401"/>
        <v>0</v>
      </c>
      <c r="CC81" s="155">
        <f t="shared" si="401"/>
        <v>0</v>
      </c>
      <c r="CD81" s="155">
        <f t="shared" si="401"/>
        <v>0</v>
      </c>
      <c r="CE81" s="155">
        <f t="shared" si="401"/>
        <v>0</v>
      </c>
      <c r="CF81" s="155">
        <f t="shared" si="401"/>
        <v>0</v>
      </c>
      <c r="CG81" s="155">
        <f t="shared" si="401"/>
        <v>0</v>
      </c>
      <c r="CH81" s="155">
        <f t="shared" si="401"/>
        <v>0</v>
      </c>
      <c r="CI81" s="155">
        <f t="shared" si="401"/>
        <v>0</v>
      </c>
      <c r="CJ81" s="155">
        <f t="shared" si="401"/>
        <v>0</v>
      </c>
      <c r="CK81" s="155">
        <f t="shared" si="401"/>
        <v>0</v>
      </c>
      <c r="CL81" s="155">
        <f t="shared" si="401"/>
        <v>0</v>
      </c>
      <c r="CM81" s="155">
        <f t="shared" si="401"/>
        <v>0</v>
      </c>
      <c r="CN81" s="155">
        <f t="shared" si="401"/>
        <v>0</v>
      </c>
      <c r="CO81" s="155">
        <f t="shared" si="401"/>
        <v>0</v>
      </c>
      <c r="CP81" s="155">
        <f t="shared" si="401"/>
        <v>0</v>
      </c>
      <c r="CQ81" s="155">
        <f t="shared" si="401"/>
        <v>0</v>
      </c>
      <c r="CR81" s="155">
        <f t="shared" si="401"/>
        <v>0</v>
      </c>
      <c r="CS81" s="155">
        <f t="shared" si="401"/>
        <v>18</v>
      </c>
      <c r="CT81" s="155">
        <f t="shared" si="401"/>
        <v>346158.08890919999</v>
      </c>
      <c r="CU81" s="155">
        <f t="shared" si="401"/>
        <v>0</v>
      </c>
      <c r="CV81" s="155">
        <f t="shared" si="401"/>
        <v>0</v>
      </c>
      <c r="CW81" s="155">
        <f t="shared" si="401"/>
        <v>0</v>
      </c>
      <c r="CX81" s="155">
        <f t="shared" si="401"/>
        <v>0</v>
      </c>
      <c r="CY81" s="155">
        <f t="shared" si="401"/>
        <v>0</v>
      </c>
      <c r="CZ81" s="155">
        <f t="shared" si="401"/>
        <v>0</v>
      </c>
      <c r="DA81" s="155">
        <f t="shared" si="401"/>
        <v>0</v>
      </c>
      <c r="DB81" s="155">
        <f t="shared" si="401"/>
        <v>0</v>
      </c>
      <c r="DC81" s="155">
        <f t="shared" si="401"/>
        <v>0</v>
      </c>
      <c r="DD81" s="155">
        <f t="shared" si="401"/>
        <v>0</v>
      </c>
      <c r="DE81" s="155">
        <f t="shared" si="401"/>
        <v>2822</v>
      </c>
      <c r="DF81" s="155">
        <f t="shared" si="401"/>
        <v>467818986.65584677</v>
      </c>
    </row>
    <row r="82" spans="1:110" s="6" customFormat="1" ht="30" x14ac:dyDescent="0.25">
      <c r="A82" s="70"/>
      <c r="B82" s="70">
        <v>53</v>
      </c>
      <c r="C82" s="71" t="s">
        <v>254</v>
      </c>
      <c r="D82" s="72" t="s">
        <v>255</v>
      </c>
      <c r="E82" s="36">
        <v>15030</v>
      </c>
      <c r="F82" s="37">
        <v>2.35</v>
      </c>
      <c r="G82" s="38"/>
      <c r="H82" s="39">
        <v>1</v>
      </c>
      <c r="I82" s="40"/>
      <c r="J82" s="40"/>
      <c r="K82" s="41">
        <v>1.4</v>
      </c>
      <c r="L82" s="41">
        <v>1.68</v>
      </c>
      <c r="M82" s="41">
        <v>2.23</v>
      </c>
      <c r="N82" s="42">
        <v>2.57</v>
      </c>
      <c r="O82" s="51"/>
      <c r="P82" s="44">
        <f t="shared" ref="P82:P89" si="402">SUM(O82*$E82*$F82*$H82*$K82*$P$10)</f>
        <v>0</v>
      </c>
      <c r="Q82" s="45"/>
      <c r="R82" s="44">
        <f t="shared" ref="R82:R83" si="403">SUM(Q82*$E82*$F82*$H82*$K82*R$10)</f>
        <v>0</v>
      </c>
      <c r="S82" s="45"/>
      <c r="T82" s="44">
        <f t="shared" ref="T82:T83" si="404">SUM(S82*$E82*$F82*$H82*$K82*T$10)</f>
        <v>0</v>
      </c>
      <c r="U82" s="44">
        <v>0</v>
      </c>
      <c r="V82" s="44">
        <f t="shared" ref="V82:V94" si="405">SUM(U82*$E82*$F82*$H82*$K82*$V$10)</f>
        <v>0</v>
      </c>
      <c r="W82" s="45"/>
      <c r="X82" s="44"/>
      <c r="Y82" s="45"/>
      <c r="Z82" s="44"/>
      <c r="AA82" s="36"/>
      <c r="AB82" s="44"/>
      <c r="AC82" s="45"/>
      <c r="AD82" s="44"/>
      <c r="AE82" s="45"/>
      <c r="AF82" s="44">
        <f>AE82*E82*F82*H82*K82</f>
        <v>0</v>
      </c>
      <c r="AG82" s="45">
        <v>0</v>
      </c>
      <c r="AH82" s="44">
        <v>0</v>
      </c>
      <c r="AI82" s="45">
        <v>0</v>
      </c>
      <c r="AJ82" s="44">
        <f t="shared" ref="AJ82:AJ114" si="406">AI82*$E82*$F82*$H82*$L82*AJ$10</f>
        <v>0</v>
      </c>
      <c r="AK82" s="45"/>
      <c r="AL82" s="44">
        <f t="shared" ref="AL82:AL102" si="407">AK82*$E82*$F82*$H82*$L82*AL$10</f>
        <v>0</v>
      </c>
      <c r="AM82" s="36"/>
      <c r="AN82" s="44">
        <f>SUM(AM82*$E82*$F82*$H82*$K82*$AN$10)</f>
        <v>0</v>
      </c>
      <c r="AO82" s="45"/>
      <c r="AP82" s="44">
        <f t="shared" ref="AP82:AP89" si="408">SUM(AO82*$E82*$F82*$H82*$K82*AP$10)</f>
        <v>0</v>
      </c>
      <c r="AQ82" s="45"/>
      <c r="AR82" s="44">
        <f t="shared" ref="AR82:AR83" si="409">SUM(AQ82*$E82*$F82*$H82*$K82*AR$10)</f>
        <v>0</v>
      </c>
      <c r="AS82" s="45"/>
      <c r="AT82" s="44">
        <f>SUM(AS82*$E82*$F82*$H82*$K82*$AH$10)</f>
        <v>0</v>
      </c>
      <c r="AU82" s="45"/>
      <c r="AV82" s="44">
        <f t="shared" ref="AV82:AV83" si="410">SUM(AU82*$E82*$F82*$H82*$K82*AV$10)</f>
        <v>0</v>
      </c>
      <c r="AW82" s="45"/>
      <c r="AX82" s="44">
        <f t="shared" ref="AX82:AX83" si="411">SUM(AW82*$E82*$F82*$H82*$K82*AX$10)</f>
        <v>0</v>
      </c>
      <c r="AY82" s="45"/>
      <c r="AZ82" s="44">
        <f>SUM(AY82*$E82*$F82*$H82*$K82*$AZ$10)</f>
        <v>0</v>
      </c>
      <c r="BA82" s="45"/>
      <c r="BB82" s="44">
        <f>SUM(BA82*$E82*$F82*$H82*$K82*$AL$10)</f>
        <v>0</v>
      </c>
      <c r="BC82" s="45"/>
      <c r="BD82" s="44">
        <f t="shared" ref="BD82:BD94" si="412">SUM(BC82*$E82*$F82*$H82*$K82*BD$10)</f>
        <v>0</v>
      </c>
      <c r="BE82" s="45"/>
      <c r="BF82" s="44">
        <f t="shared" ref="BF82:BF94" si="413">SUM(BE82*$E82*$F82*$H82*$K82*BF$10)</f>
        <v>0</v>
      </c>
      <c r="BG82" s="45"/>
      <c r="BH82" s="44">
        <f t="shared" ref="BH82:BH94" si="414">SUM(BG82*$E82*$F82*$H82*$K82*BH$10)</f>
        <v>0</v>
      </c>
      <c r="BI82" s="45"/>
      <c r="BJ82" s="44">
        <f t="shared" ref="BJ82:BL94" si="415">SUM(BI82*$E82*$F82*$H82*$K82*BJ$10)</f>
        <v>0</v>
      </c>
      <c r="BK82" s="45"/>
      <c r="BL82" s="44">
        <f t="shared" si="415"/>
        <v>0</v>
      </c>
      <c r="BM82" s="45"/>
      <c r="BN82" s="44">
        <f t="shared" ref="BN82:BP94" si="416">BM82*$E82*$F82*$H82*$L82*BN$10</f>
        <v>0</v>
      </c>
      <c r="BO82" s="45"/>
      <c r="BP82" s="44">
        <f t="shared" si="416"/>
        <v>0</v>
      </c>
      <c r="BQ82" s="81"/>
      <c r="BR82" s="44">
        <f t="shared" ref="BR82:BR94" si="417">BQ82*$E82*$F82*$H82*$L82*BR$10</f>
        <v>0</v>
      </c>
      <c r="BS82" s="45"/>
      <c r="BT82" s="44">
        <f t="shared" ref="BT82:BT94" si="418">BS82*$E82*$F82*$H82*$L82*BT$10</f>
        <v>0</v>
      </c>
      <c r="BU82" s="45"/>
      <c r="BV82" s="44">
        <f t="shared" ref="BV82:BX94" si="419">BU82*$E82*$F82*$H82*$L82*BV$10</f>
        <v>0</v>
      </c>
      <c r="BW82" s="48"/>
      <c r="BX82" s="44">
        <f t="shared" si="419"/>
        <v>0</v>
      </c>
      <c r="BY82" s="45"/>
      <c r="BZ82" s="44">
        <f t="shared" ref="BZ82:BZ94" si="420">BY82*$E82*$F82*$H82*$L82*BZ$10</f>
        <v>0</v>
      </c>
      <c r="CA82" s="48"/>
      <c r="CB82" s="44">
        <f t="shared" ref="CB82:CB94" si="421">CA82*$E82*$F82*$H82*$L82*CB$10</f>
        <v>0</v>
      </c>
      <c r="CC82" s="45"/>
      <c r="CD82" s="44">
        <f t="shared" ref="CD82:CD94" si="422">CC82*$E82*$F82*$H82*$L82*CD$10</f>
        <v>0</v>
      </c>
      <c r="CE82" s="45"/>
      <c r="CF82" s="44">
        <f t="shared" ref="CF82:CF94" si="423">CE82*$E82*$F82*$H82*$L82*CF$10</f>
        <v>0</v>
      </c>
      <c r="CG82" s="44"/>
      <c r="CH82" s="44">
        <f t="shared" ref="CH82:CH94" si="424">CG82*$E82*$F82*$H82*$L82*CH$10</f>
        <v>0</v>
      </c>
      <c r="CI82" s="45"/>
      <c r="CJ82" s="44">
        <f t="shared" ref="CJ82:CJ94" si="425">CI82*$E82*$F82*$H82*$L82*CJ$10</f>
        <v>0</v>
      </c>
      <c r="CK82" s="45"/>
      <c r="CL82" s="44">
        <f t="shared" ref="CL82:CL94" si="426">CK82*$E82*$F82*$H82*$L82*CL$10</f>
        <v>0</v>
      </c>
      <c r="CM82" s="45"/>
      <c r="CN82" s="44">
        <f t="shared" ref="CN82:CN94" si="427">CM82*$E82*$F82*$H82*$L82*CN$10</f>
        <v>0</v>
      </c>
      <c r="CO82" s="45"/>
      <c r="CP82" s="44">
        <f t="shared" ref="CP82:CP94" si="428">CO82*$E82*$F82*$H82*$L82*CP$10</f>
        <v>0</v>
      </c>
      <c r="CQ82" s="45"/>
      <c r="CR82" s="44">
        <f t="shared" ref="CR82:CR94" si="429">CQ82*$E82*$F82*$H82*$M82*CR$10</f>
        <v>0</v>
      </c>
      <c r="CS82" s="45"/>
      <c r="CT82" s="44">
        <f>CS82*$E82*$F82*$H82*$N82*$CT$10</f>
        <v>0</v>
      </c>
      <c r="CU82" s="44"/>
      <c r="CV82" s="44"/>
      <c r="CW82" s="44"/>
      <c r="CX82" s="44"/>
      <c r="CY82" s="44"/>
      <c r="CZ82" s="44"/>
      <c r="DA82" s="44"/>
      <c r="DB82" s="44"/>
      <c r="DC82" s="44"/>
      <c r="DD82" s="44"/>
      <c r="DE82" s="50">
        <f t="shared" ref="DE82:DF113" si="430">SUM(Q82+O82+S82+U82+AC82+Y82+W82+AE82+AI82+AG82+AK82+AQ82+BM82+BS82+AO82+BA82+BC82+CE82+CG82+CC82+CI82+CK82+BW82+BY82+AS82+AU82+AW82+BO82+BQ82+BU82+BE82+BG82+BI82+BK82+CA82+CM82+CO82+CQ82+CS82+CU82+CW82+DC82+DA82)</f>
        <v>0</v>
      </c>
      <c r="DF82" s="50">
        <f t="shared" si="430"/>
        <v>0</v>
      </c>
    </row>
    <row r="83" spans="1:110" s="6" customFormat="1" ht="30" x14ac:dyDescent="0.25">
      <c r="A83" s="70"/>
      <c r="B83" s="70">
        <v>54</v>
      </c>
      <c r="C83" s="71" t="s">
        <v>256</v>
      </c>
      <c r="D83" s="72" t="s">
        <v>257</v>
      </c>
      <c r="E83" s="36">
        <v>15030</v>
      </c>
      <c r="F83" s="37">
        <v>2.48</v>
      </c>
      <c r="G83" s="38"/>
      <c r="H83" s="40">
        <v>1</v>
      </c>
      <c r="I83" s="40"/>
      <c r="J83" s="40"/>
      <c r="K83" s="41">
        <v>1.4</v>
      </c>
      <c r="L83" s="41">
        <v>1.68</v>
      </c>
      <c r="M83" s="41">
        <v>2.23</v>
      </c>
      <c r="N83" s="42">
        <v>2.57</v>
      </c>
      <c r="O83" s="51"/>
      <c r="P83" s="44">
        <f t="shared" si="402"/>
        <v>0</v>
      </c>
      <c r="Q83" s="45"/>
      <c r="R83" s="44">
        <f t="shared" si="403"/>
        <v>0</v>
      </c>
      <c r="S83" s="45"/>
      <c r="T83" s="44">
        <f t="shared" si="404"/>
        <v>0</v>
      </c>
      <c r="U83" s="44">
        <v>0</v>
      </c>
      <c r="V83" s="44">
        <f t="shared" si="405"/>
        <v>0</v>
      </c>
      <c r="W83" s="45"/>
      <c r="X83" s="44"/>
      <c r="Y83" s="45"/>
      <c r="Z83" s="44"/>
      <c r="AA83" s="36"/>
      <c r="AB83" s="44"/>
      <c r="AC83" s="45"/>
      <c r="AD83" s="44"/>
      <c r="AE83" s="45"/>
      <c r="AF83" s="44"/>
      <c r="AG83" s="45">
        <v>0</v>
      </c>
      <c r="AH83" s="44">
        <v>0</v>
      </c>
      <c r="AI83" s="45">
        <v>0</v>
      </c>
      <c r="AJ83" s="44">
        <f t="shared" si="406"/>
        <v>0</v>
      </c>
      <c r="AK83" s="45"/>
      <c r="AL83" s="44">
        <f t="shared" si="407"/>
        <v>0</v>
      </c>
      <c r="AM83" s="36"/>
      <c r="AN83" s="44">
        <f>SUM(AM83*$E83*$F83*$H83*$K83*$AN$10)</f>
        <v>0</v>
      </c>
      <c r="AO83" s="45"/>
      <c r="AP83" s="44">
        <f t="shared" si="408"/>
        <v>0</v>
      </c>
      <c r="AQ83" s="45"/>
      <c r="AR83" s="44">
        <f t="shared" si="409"/>
        <v>0</v>
      </c>
      <c r="AS83" s="45"/>
      <c r="AT83" s="44">
        <f>SUM(AS83*$E83*$F83*$H83*$K83*$AH$10)</f>
        <v>0</v>
      </c>
      <c r="AU83" s="45"/>
      <c r="AV83" s="44">
        <f t="shared" si="410"/>
        <v>0</v>
      </c>
      <c r="AW83" s="45"/>
      <c r="AX83" s="44">
        <f t="shared" si="411"/>
        <v>0</v>
      </c>
      <c r="AY83" s="45"/>
      <c r="AZ83" s="44">
        <f>SUM(AY83*$E83*$F83*$H83*$K83*$AZ$10)</f>
        <v>0</v>
      </c>
      <c r="BA83" s="45"/>
      <c r="BB83" s="44">
        <f>SUM(BA83*$E83*$F83*$H83*$K83*$AL$10)</f>
        <v>0</v>
      </c>
      <c r="BC83" s="45"/>
      <c r="BD83" s="44">
        <f t="shared" si="412"/>
        <v>0</v>
      </c>
      <c r="BE83" s="45"/>
      <c r="BF83" s="44">
        <f t="shared" si="413"/>
        <v>0</v>
      </c>
      <c r="BG83" s="45"/>
      <c r="BH83" s="44">
        <f t="shared" si="414"/>
        <v>0</v>
      </c>
      <c r="BI83" s="45"/>
      <c r="BJ83" s="44">
        <f t="shared" si="415"/>
        <v>0</v>
      </c>
      <c r="BK83" s="45"/>
      <c r="BL83" s="44">
        <f t="shared" si="415"/>
        <v>0</v>
      </c>
      <c r="BM83" s="45"/>
      <c r="BN83" s="44">
        <f t="shared" si="416"/>
        <v>0</v>
      </c>
      <c r="BO83" s="45"/>
      <c r="BP83" s="44">
        <f t="shared" si="416"/>
        <v>0</v>
      </c>
      <c r="BQ83" s="81"/>
      <c r="BR83" s="44">
        <f t="shared" si="417"/>
        <v>0</v>
      </c>
      <c r="BS83" s="45"/>
      <c r="BT83" s="44">
        <f t="shared" si="418"/>
        <v>0</v>
      </c>
      <c r="BU83" s="45"/>
      <c r="BV83" s="44">
        <f t="shared" si="419"/>
        <v>0</v>
      </c>
      <c r="BW83" s="48"/>
      <c r="BX83" s="44">
        <f t="shared" si="419"/>
        <v>0</v>
      </c>
      <c r="BY83" s="45"/>
      <c r="BZ83" s="44">
        <f t="shared" si="420"/>
        <v>0</v>
      </c>
      <c r="CA83" s="48"/>
      <c r="CB83" s="44">
        <f t="shared" si="421"/>
        <v>0</v>
      </c>
      <c r="CC83" s="45"/>
      <c r="CD83" s="44">
        <f t="shared" si="422"/>
        <v>0</v>
      </c>
      <c r="CE83" s="45"/>
      <c r="CF83" s="44">
        <f t="shared" si="423"/>
        <v>0</v>
      </c>
      <c r="CG83" s="44"/>
      <c r="CH83" s="44">
        <f t="shared" si="424"/>
        <v>0</v>
      </c>
      <c r="CI83" s="45"/>
      <c r="CJ83" s="44">
        <f t="shared" si="425"/>
        <v>0</v>
      </c>
      <c r="CK83" s="45"/>
      <c r="CL83" s="44">
        <f t="shared" si="426"/>
        <v>0</v>
      </c>
      <c r="CM83" s="45"/>
      <c r="CN83" s="44">
        <f t="shared" si="427"/>
        <v>0</v>
      </c>
      <c r="CO83" s="45"/>
      <c r="CP83" s="44">
        <f t="shared" si="428"/>
        <v>0</v>
      </c>
      <c r="CQ83" s="45"/>
      <c r="CR83" s="44">
        <f t="shared" si="429"/>
        <v>0</v>
      </c>
      <c r="CS83" s="45"/>
      <c r="CT83" s="44">
        <f>CS83*$E83*$F83*$H83*$N83*$CT$10</f>
        <v>0</v>
      </c>
      <c r="CU83" s="44"/>
      <c r="CV83" s="44"/>
      <c r="CW83" s="44"/>
      <c r="CX83" s="44"/>
      <c r="CY83" s="44"/>
      <c r="CZ83" s="44"/>
      <c r="DA83" s="44"/>
      <c r="DB83" s="44"/>
      <c r="DC83" s="44"/>
      <c r="DD83" s="44"/>
      <c r="DE83" s="50">
        <f t="shared" si="430"/>
        <v>0</v>
      </c>
      <c r="DF83" s="50">
        <f t="shared" si="430"/>
        <v>0</v>
      </c>
    </row>
    <row r="84" spans="1:110" s="6" customFormat="1" ht="45" x14ac:dyDescent="0.25">
      <c r="A84" s="70"/>
      <c r="B84" s="70">
        <v>55</v>
      </c>
      <c r="C84" s="71" t="s">
        <v>258</v>
      </c>
      <c r="D84" s="99" t="s">
        <v>259</v>
      </c>
      <c r="E84" s="36">
        <v>15030</v>
      </c>
      <c r="F84" s="37">
        <v>2.17</v>
      </c>
      <c r="G84" s="38"/>
      <c r="H84" s="39">
        <v>1</v>
      </c>
      <c r="I84" s="40"/>
      <c r="J84" s="40"/>
      <c r="K84" s="41">
        <v>1.4</v>
      </c>
      <c r="L84" s="41">
        <v>1.68</v>
      </c>
      <c r="M84" s="41">
        <v>2.23</v>
      </c>
      <c r="N84" s="42">
        <v>2.57</v>
      </c>
      <c r="O84" s="43">
        <v>1</v>
      </c>
      <c r="P84" s="44">
        <f t="shared" si="402"/>
        <v>45661.139999999992</v>
      </c>
      <c r="Q84" s="45"/>
      <c r="R84" s="44"/>
      <c r="S84" s="45"/>
      <c r="T84" s="44"/>
      <c r="U84" s="44"/>
      <c r="V84" s="44">
        <f t="shared" si="405"/>
        <v>0</v>
      </c>
      <c r="W84" s="45"/>
      <c r="X84" s="44"/>
      <c r="Y84" s="45"/>
      <c r="Z84" s="44"/>
      <c r="AA84" s="36"/>
      <c r="AB84" s="44"/>
      <c r="AC84" s="45"/>
      <c r="AD84" s="44"/>
      <c r="AE84" s="45"/>
      <c r="AF84" s="44"/>
      <c r="AG84" s="45"/>
      <c r="AH84" s="44"/>
      <c r="AI84" s="45"/>
      <c r="AJ84" s="44">
        <f t="shared" si="406"/>
        <v>0</v>
      </c>
      <c r="AK84" s="45"/>
      <c r="AL84" s="44">
        <f t="shared" si="407"/>
        <v>0</v>
      </c>
      <c r="AM84" s="36"/>
      <c r="AN84" s="44"/>
      <c r="AO84" s="45"/>
      <c r="AP84" s="44">
        <f t="shared" si="408"/>
        <v>0</v>
      </c>
      <c r="AQ84" s="45"/>
      <c r="AR84" s="44"/>
      <c r="AS84" s="45"/>
      <c r="AT84" s="44"/>
      <c r="AU84" s="45"/>
      <c r="AV84" s="44"/>
      <c r="AW84" s="45"/>
      <c r="AX84" s="44"/>
      <c r="AY84" s="45"/>
      <c r="AZ84" s="44"/>
      <c r="BA84" s="45"/>
      <c r="BB84" s="44"/>
      <c r="BC84" s="45"/>
      <c r="BD84" s="44">
        <f t="shared" si="412"/>
        <v>0</v>
      </c>
      <c r="BE84" s="45"/>
      <c r="BF84" s="44">
        <f t="shared" si="413"/>
        <v>0</v>
      </c>
      <c r="BG84" s="45"/>
      <c r="BH84" s="44">
        <f t="shared" si="414"/>
        <v>0</v>
      </c>
      <c r="BI84" s="45"/>
      <c r="BJ84" s="44">
        <f t="shared" si="415"/>
        <v>0</v>
      </c>
      <c r="BK84" s="45"/>
      <c r="BL84" s="44">
        <f t="shared" si="415"/>
        <v>0</v>
      </c>
      <c r="BM84" s="45"/>
      <c r="BN84" s="44">
        <f t="shared" si="416"/>
        <v>0</v>
      </c>
      <c r="BO84" s="45"/>
      <c r="BP84" s="44">
        <f t="shared" si="416"/>
        <v>0</v>
      </c>
      <c r="BQ84" s="81"/>
      <c r="BR84" s="44">
        <f t="shared" si="417"/>
        <v>0</v>
      </c>
      <c r="BS84" s="45"/>
      <c r="BT84" s="44">
        <f t="shared" si="418"/>
        <v>0</v>
      </c>
      <c r="BU84" s="45"/>
      <c r="BV84" s="44">
        <f t="shared" si="419"/>
        <v>0</v>
      </c>
      <c r="BW84" s="48"/>
      <c r="BX84" s="44">
        <f t="shared" si="419"/>
        <v>0</v>
      </c>
      <c r="BY84" s="45"/>
      <c r="BZ84" s="44">
        <f t="shared" si="420"/>
        <v>0</v>
      </c>
      <c r="CA84" s="48"/>
      <c r="CB84" s="44">
        <f t="shared" si="421"/>
        <v>0</v>
      </c>
      <c r="CC84" s="45"/>
      <c r="CD84" s="44">
        <f t="shared" si="422"/>
        <v>0</v>
      </c>
      <c r="CE84" s="45"/>
      <c r="CF84" s="44">
        <f t="shared" si="423"/>
        <v>0</v>
      </c>
      <c r="CG84" s="44"/>
      <c r="CH84" s="44">
        <f t="shared" si="424"/>
        <v>0</v>
      </c>
      <c r="CI84" s="45"/>
      <c r="CJ84" s="44">
        <f t="shared" si="425"/>
        <v>0</v>
      </c>
      <c r="CK84" s="45"/>
      <c r="CL84" s="44">
        <f t="shared" si="426"/>
        <v>0</v>
      </c>
      <c r="CM84" s="45"/>
      <c r="CN84" s="44">
        <f t="shared" si="427"/>
        <v>0</v>
      </c>
      <c r="CO84" s="45"/>
      <c r="CP84" s="44">
        <f t="shared" si="428"/>
        <v>0</v>
      </c>
      <c r="CQ84" s="45"/>
      <c r="CR84" s="44">
        <f t="shared" si="429"/>
        <v>0</v>
      </c>
      <c r="CS84" s="45"/>
      <c r="CT84" s="44"/>
      <c r="CU84" s="44"/>
      <c r="CV84" s="44"/>
      <c r="CW84" s="44"/>
      <c r="CX84" s="44"/>
      <c r="CY84" s="44"/>
      <c r="CZ84" s="44"/>
      <c r="DA84" s="44"/>
      <c r="DB84" s="44"/>
      <c r="DC84" s="44"/>
      <c r="DD84" s="44"/>
      <c r="DE84" s="50">
        <f t="shared" si="430"/>
        <v>1</v>
      </c>
      <c r="DF84" s="50">
        <f t="shared" si="430"/>
        <v>45661.139999999992</v>
      </c>
    </row>
    <row r="85" spans="1:110" s="6" customFormat="1" ht="75" x14ac:dyDescent="0.25">
      <c r="A85" s="70"/>
      <c r="B85" s="70">
        <v>56</v>
      </c>
      <c r="C85" s="71" t="s">
        <v>260</v>
      </c>
      <c r="D85" s="71" t="s">
        <v>261</v>
      </c>
      <c r="E85" s="36">
        <v>15030</v>
      </c>
      <c r="F85" s="37">
        <v>2.5499999999999998</v>
      </c>
      <c r="G85" s="38"/>
      <c r="H85" s="39">
        <v>1</v>
      </c>
      <c r="I85" s="40"/>
      <c r="J85" s="40"/>
      <c r="K85" s="41">
        <v>1.4</v>
      </c>
      <c r="L85" s="41">
        <v>1.68</v>
      </c>
      <c r="M85" s="41">
        <v>2.23</v>
      </c>
      <c r="N85" s="42">
        <v>2.57</v>
      </c>
      <c r="O85" s="43"/>
      <c r="P85" s="44">
        <f t="shared" si="402"/>
        <v>0</v>
      </c>
      <c r="Q85" s="45"/>
      <c r="R85" s="44"/>
      <c r="S85" s="45"/>
      <c r="T85" s="44"/>
      <c r="U85" s="44"/>
      <c r="V85" s="44">
        <f t="shared" si="405"/>
        <v>0</v>
      </c>
      <c r="W85" s="45"/>
      <c r="X85" s="44"/>
      <c r="Y85" s="45"/>
      <c r="Z85" s="44"/>
      <c r="AA85" s="36"/>
      <c r="AB85" s="44"/>
      <c r="AC85" s="45"/>
      <c r="AD85" s="44"/>
      <c r="AE85" s="45"/>
      <c r="AF85" s="44"/>
      <c r="AG85" s="45"/>
      <c r="AH85" s="44"/>
      <c r="AI85" s="45"/>
      <c r="AJ85" s="44">
        <f t="shared" si="406"/>
        <v>0</v>
      </c>
      <c r="AK85" s="45"/>
      <c r="AL85" s="44">
        <f t="shared" si="407"/>
        <v>0</v>
      </c>
      <c r="AM85" s="36"/>
      <c r="AN85" s="44"/>
      <c r="AO85" s="45"/>
      <c r="AP85" s="44">
        <f t="shared" si="408"/>
        <v>0</v>
      </c>
      <c r="AQ85" s="45"/>
      <c r="AR85" s="44"/>
      <c r="AS85" s="45"/>
      <c r="AT85" s="44"/>
      <c r="AU85" s="45"/>
      <c r="AV85" s="44"/>
      <c r="AW85" s="45"/>
      <c r="AX85" s="44"/>
      <c r="AY85" s="45"/>
      <c r="AZ85" s="44"/>
      <c r="BA85" s="45"/>
      <c r="BB85" s="44"/>
      <c r="BC85" s="45"/>
      <c r="BD85" s="44">
        <f t="shared" si="412"/>
        <v>0</v>
      </c>
      <c r="BE85" s="45"/>
      <c r="BF85" s="44">
        <f t="shared" si="413"/>
        <v>0</v>
      </c>
      <c r="BG85" s="45"/>
      <c r="BH85" s="44">
        <f t="shared" si="414"/>
        <v>0</v>
      </c>
      <c r="BI85" s="45"/>
      <c r="BJ85" s="44">
        <f t="shared" si="415"/>
        <v>0</v>
      </c>
      <c r="BK85" s="45"/>
      <c r="BL85" s="44">
        <f t="shared" si="415"/>
        <v>0</v>
      </c>
      <c r="BM85" s="45"/>
      <c r="BN85" s="44">
        <f t="shared" si="416"/>
        <v>0</v>
      </c>
      <c r="BO85" s="45"/>
      <c r="BP85" s="44">
        <f t="shared" si="416"/>
        <v>0</v>
      </c>
      <c r="BQ85" s="81"/>
      <c r="BR85" s="44">
        <f t="shared" si="417"/>
        <v>0</v>
      </c>
      <c r="BS85" s="45"/>
      <c r="BT85" s="44">
        <f t="shared" si="418"/>
        <v>0</v>
      </c>
      <c r="BU85" s="45"/>
      <c r="BV85" s="44">
        <f t="shared" si="419"/>
        <v>0</v>
      </c>
      <c r="BW85" s="48"/>
      <c r="BX85" s="44">
        <f t="shared" si="419"/>
        <v>0</v>
      </c>
      <c r="BY85" s="45"/>
      <c r="BZ85" s="44">
        <f t="shared" si="420"/>
        <v>0</v>
      </c>
      <c r="CA85" s="48"/>
      <c r="CB85" s="44">
        <f t="shared" si="421"/>
        <v>0</v>
      </c>
      <c r="CC85" s="45"/>
      <c r="CD85" s="44">
        <f t="shared" si="422"/>
        <v>0</v>
      </c>
      <c r="CE85" s="45"/>
      <c r="CF85" s="44">
        <f t="shared" si="423"/>
        <v>0</v>
      </c>
      <c r="CG85" s="44"/>
      <c r="CH85" s="44">
        <f t="shared" si="424"/>
        <v>0</v>
      </c>
      <c r="CI85" s="45"/>
      <c r="CJ85" s="44">
        <f t="shared" si="425"/>
        <v>0</v>
      </c>
      <c r="CK85" s="45"/>
      <c r="CL85" s="44">
        <f t="shared" si="426"/>
        <v>0</v>
      </c>
      <c r="CM85" s="45"/>
      <c r="CN85" s="44">
        <f t="shared" si="427"/>
        <v>0</v>
      </c>
      <c r="CO85" s="45"/>
      <c r="CP85" s="44">
        <f t="shared" si="428"/>
        <v>0</v>
      </c>
      <c r="CQ85" s="45"/>
      <c r="CR85" s="44">
        <f t="shared" si="429"/>
        <v>0</v>
      </c>
      <c r="CS85" s="45"/>
      <c r="CT85" s="44"/>
      <c r="CU85" s="44"/>
      <c r="CV85" s="44"/>
      <c r="CW85" s="44"/>
      <c r="CX85" s="44"/>
      <c r="CY85" s="44"/>
      <c r="CZ85" s="44"/>
      <c r="DA85" s="44"/>
      <c r="DB85" s="44"/>
      <c r="DC85" s="44"/>
      <c r="DD85" s="44"/>
      <c r="DE85" s="50">
        <f t="shared" si="430"/>
        <v>0</v>
      </c>
      <c r="DF85" s="50">
        <f t="shared" si="430"/>
        <v>0</v>
      </c>
    </row>
    <row r="86" spans="1:110" s="6" customFormat="1" ht="60" x14ac:dyDescent="0.25">
      <c r="A86" s="70"/>
      <c r="B86" s="70">
        <v>57</v>
      </c>
      <c r="C86" s="71" t="s">
        <v>262</v>
      </c>
      <c r="D86" s="99" t="s">
        <v>263</v>
      </c>
      <c r="E86" s="36">
        <v>15030</v>
      </c>
      <c r="F86" s="37">
        <v>2.44</v>
      </c>
      <c r="G86" s="38"/>
      <c r="H86" s="39">
        <v>1</v>
      </c>
      <c r="I86" s="40"/>
      <c r="J86" s="40"/>
      <c r="K86" s="41">
        <v>1.4</v>
      </c>
      <c r="L86" s="41">
        <v>1.68</v>
      </c>
      <c r="M86" s="41">
        <v>2.23</v>
      </c>
      <c r="N86" s="42">
        <v>2.57</v>
      </c>
      <c r="O86" s="43">
        <v>2</v>
      </c>
      <c r="P86" s="44">
        <f t="shared" si="402"/>
        <v>102684.95999999999</v>
      </c>
      <c r="Q86" s="45"/>
      <c r="R86" s="44"/>
      <c r="S86" s="45"/>
      <c r="T86" s="44"/>
      <c r="U86" s="44"/>
      <c r="V86" s="44">
        <f t="shared" si="405"/>
        <v>0</v>
      </c>
      <c r="W86" s="45"/>
      <c r="X86" s="44"/>
      <c r="Y86" s="45"/>
      <c r="Z86" s="44"/>
      <c r="AA86" s="36"/>
      <c r="AB86" s="44"/>
      <c r="AC86" s="45"/>
      <c r="AD86" s="44"/>
      <c r="AE86" s="45"/>
      <c r="AF86" s="44"/>
      <c r="AG86" s="45"/>
      <c r="AH86" s="44"/>
      <c r="AI86" s="45"/>
      <c r="AJ86" s="44">
        <f t="shared" si="406"/>
        <v>0</v>
      </c>
      <c r="AK86" s="45"/>
      <c r="AL86" s="44">
        <f t="shared" si="407"/>
        <v>0</v>
      </c>
      <c r="AM86" s="36"/>
      <c r="AN86" s="44"/>
      <c r="AO86" s="45"/>
      <c r="AP86" s="44">
        <f t="shared" si="408"/>
        <v>0</v>
      </c>
      <c r="AQ86" s="45"/>
      <c r="AR86" s="44"/>
      <c r="AS86" s="45"/>
      <c r="AT86" s="44"/>
      <c r="AU86" s="45"/>
      <c r="AV86" s="44"/>
      <c r="AW86" s="45"/>
      <c r="AX86" s="44"/>
      <c r="AY86" s="45"/>
      <c r="AZ86" s="44"/>
      <c r="BA86" s="45"/>
      <c r="BB86" s="44"/>
      <c r="BC86" s="45"/>
      <c r="BD86" s="44">
        <f t="shared" si="412"/>
        <v>0</v>
      </c>
      <c r="BE86" s="45"/>
      <c r="BF86" s="44">
        <f t="shared" si="413"/>
        <v>0</v>
      </c>
      <c r="BG86" s="45"/>
      <c r="BH86" s="44">
        <f t="shared" si="414"/>
        <v>0</v>
      </c>
      <c r="BI86" s="45"/>
      <c r="BJ86" s="44">
        <f t="shared" si="415"/>
        <v>0</v>
      </c>
      <c r="BK86" s="45"/>
      <c r="BL86" s="44">
        <f t="shared" si="415"/>
        <v>0</v>
      </c>
      <c r="BM86" s="45"/>
      <c r="BN86" s="44">
        <f t="shared" si="416"/>
        <v>0</v>
      </c>
      <c r="BO86" s="45"/>
      <c r="BP86" s="44">
        <f t="shared" si="416"/>
        <v>0</v>
      </c>
      <c r="BQ86" s="81"/>
      <c r="BR86" s="44">
        <f t="shared" si="417"/>
        <v>0</v>
      </c>
      <c r="BS86" s="45"/>
      <c r="BT86" s="44">
        <f t="shared" si="418"/>
        <v>0</v>
      </c>
      <c r="BU86" s="45"/>
      <c r="BV86" s="44">
        <f t="shared" si="419"/>
        <v>0</v>
      </c>
      <c r="BW86" s="48"/>
      <c r="BX86" s="44">
        <f t="shared" si="419"/>
        <v>0</v>
      </c>
      <c r="BY86" s="45"/>
      <c r="BZ86" s="44">
        <f t="shared" si="420"/>
        <v>0</v>
      </c>
      <c r="CA86" s="48"/>
      <c r="CB86" s="44">
        <f t="shared" si="421"/>
        <v>0</v>
      </c>
      <c r="CC86" s="45"/>
      <c r="CD86" s="44">
        <f t="shared" si="422"/>
        <v>0</v>
      </c>
      <c r="CE86" s="45"/>
      <c r="CF86" s="44">
        <f t="shared" si="423"/>
        <v>0</v>
      </c>
      <c r="CG86" s="44"/>
      <c r="CH86" s="44">
        <f t="shared" si="424"/>
        <v>0</v>
      </c>
      <c r="CI86" s="45"/>
      <c r="CJ86" s="44">
        <f t="shared" si="425"/>
        <v>0</v>
      </c>
      <c r="CK86" s="45"/>
      <c r="CL86" s="44">
        <f t="shared" si="426"/>
        <v>0</v>
      </c>
      <c r="CM86" s="45"/>
      <c r="CN86" s="44">
        <f t="shared" si="427"/>
        <v>0</v>
      </c>
      <c r="CO86" s="45"/>
      <c r="CP86" s="44">
        <f t="shared" si="428"/>
        <v>0</v>
      </c>
      <c r="CQ86" s="45"/>
      <c r="CR86" s="44">
        <f t="shared" si="429"/>
        <v>0</v>
      </c>
      <c r="CS86" s="45"/>
      <c r="CT86" s="44"/>
      <c r="CU86" s="44"/>
      <c r="CV86" s="44"/>
      <c r="CW86" s="44"/>
      <c r="CX86" s="44"/>
      <c r="CY86" s="44"/>
      <c r="CZ86" s="44"/>
      <c r="DA86" s="44"/>
      <c r="DB86" s="44"/>
      <c r="DC86" s="44"/>
      <c r="DD86" s="44"/>
      <c r="DE86" s="50">
        <f t="shared" si="430"/>
        <v>2</v>
      </c>
      <c r="DF86" s="50">
        <f t="shared" si="430"/>
        <v>102684.95999999999</v>
      </c>
    </row>
    <row r="87" spans="1:110" s="6" customFormat="1" x14ac:dyDescent="0.25">
      <c r="A87" s="70"/>
      <c r="B87" s="70">
        <v>58</v>
      </c>
      <c r="C87" s="71" t="s">
        <v>264</v>
      </c>
      <c r="D87" s="35" t="s">
        <v>265</v>
      </c>
      <c r="E87" s="36">
        <v>15030</v>
      </c>
      <c r="F87" s="37">
        <v>0.74</v>
      </c>
      <c r="G87" s="38"/>
      <c r="H87" s="39">
        <v>1</v>
      </c>
      <c r="I87" s="40"/>
      <c r="J87" s="40"/>
      <c r="K87" s="41">
        <v>1.4</v>
      </c>
      <c r="L87" s="41">
        <v>1.68</v>
      </c>
      <c r="M87" s="41">
        <v>2.23</v>
      </c>
      <c r="N87" s="42">
        <v>2.57</v>
      </c>
      <c r="O87" s="51">
        <v>0</v>
      </c>
      <c r="P87" s="44">
        <f t="shared" si="402"/>
        <v>0</v>
      </c>
      <c r="Q87" s="45">
        <v>0</v>
      </c>
      <c r="R87" s="44"/>
      <c r="S87" s="45"/>
      <c r="T87" s="44">
        <f t="shared" ref="T87:T89" si="431">SUM(S87*$E87*$F87*$H87*$K87*T$10)</f>
        <v>0</v>
      </c>
      <c r="U87" s="100">
        <v>3</v>
      </c>
      <c r="V87" s="44">
        <f t="shared" si="405"/>
        <v>46713.24</v>
      </c>
      <c r="W87" s="45">
        <v>0</v>
      </c>
      <c r="X87" s="44"/>
      <c r="Y87" s="45"/>
      <c r="Z87" s="44"/>
      <c r="AA87" s="36"/>
      <c r="AB87" s="44"/>
      <c r="AC87" s="45"/>
      <c r="AD87" s="44"/>
      <c r="AE87" s="45"/>
      <c r="AF87" s="44"/>
      <c r="AG87" s="45"/>
      <c r="AH87" s="44"/>
      <c r="AI87" s="45">
        <v>0</v>
      </c>
      <c r="AJ87" s="44">
        <f t="shared" si="406"/>
        <v>0</v>
      </c>
      <c r="AK87" s="45">
        <v>0</v>
      </c>
      <c r="AL87" s="44">
        <f t="shared" si="407"/>
        <v>0</v>
      </c>
      <c r="AM87" s="36"/>
      <c r="AN87" s="44">
        <f>SUM(AM87*$E87*$F87*$H87*$K87*$AN$10)</f>
        <v>0</v>
      </c>
      <c r="AO87" s="45"/>
      <c r="AP87" s="44">
        <f t="shared" si="408"/>
        <v>0</v>
      </c>
      <c r="AQ87" s="45">
        <v>0</v>
      </c>
      <c r="AR87" s="44">
        <f t="shared" ref="AR87:AR89" si="432">SUM(AQ87*$E87*$F87*$H87*$K87*AR$10)</f>
        <v>0</v>
      </c>
      <c r="AS87" s="45">
        <v>0</v>
      </c>
      <c r="AT87" s="44">
        <f>SUM(AS87*$E87*$F87*$H87*$K87*$AH$10)</f>
        <v>0</v>
      </c>
      <c r="AU87" s="45"/>
      <c r="AV87" s="44">
        <f t="shared" ref="AV87:AV89" si="433">SUM(AU87*$E87*$F87*$H87*$K87*AV$10)</f>
        <v>0</v>
      </c>
      <c r="AW87" s="45"/>
      <c r="AX87" s="44">
        <f t="shared" ref="AX87:AX89" si="434">SUM(AW87*$E87*$F87*$H87*$K87*AX$10)</f>
        <v>0</v>
      </c>
      <c r="AY87" s="45"/>
      <c r="AZ87" s="44">
        <f>SUM(AY87*$E87*$F87*$H87*$K87*$AZ$10)</f>
        <v>0</v>
      </c>
      <c r="BA87" s="45">
        <v>0</v>
      </c>
      <c r="BB87" s="44">
        <f>SUM(BA87*$E87*$F87*$H87*$K87*$AL$10)</f>
        <v>0</v>
      </c>
      <c r="BC87" s="45">
        <v>0</v>
      </c>
      <c r="BD87" s="44">
        <f t="shared" si="412"/>
        <v>0</v>
      </c>
      <c r="BE87" s="45">
        <v>0</v>
      </c>
      <c r="BF87" s="44">
        <f t="shared" si="413"/>
        <v>0</v>
      </c>
      <c r="BG87" s="45">
        <v>0</v>
      </c>
      <c r="BH87" s="44">
        <f t="shared" si="414"/>
        <v>0</v>
      </c>
      <c r="BI87" s="45">
        <v>0</v>
      </c>
      <c r="BJ87" s="44">
        <f t="shared" si="415"/>
        <v>0</v>
      </c>
      <c r="BK87" s="45"/>
      <c r="BL87" s="44">
        <f t="shared" si="415"/>
        <v>0</v>
      </c>
      <c r="BM87" s="45">
        <v>0</v>
      </c>
      <c r="BN87" s="44">
        <f t="shared" si="416"/>
        <v>0</v>
      </c>
      <c r="BO87" s="45">
        <v>0</v>
      </c>
      <c r="BP87" s="44">
        <f t="shared" si="416"/>
        <v>0</v>
      </c>
      <c r="BQ87" s="81">
        <v>0</v>
      </c>
      <c r="BR87" s="44">
        <f t="shared" si="417"/>
        <v>0</v>
      </c>
      <c r="BS87" s="45">
        <v>0</v>
      </c>
      <c r="BT87" s="44">
        <f t="shared" si="418"/>
        <v>0</v>
      </c>
      <c r="BU87" s="45">
        <v>0</v>
      </c>
      <c r="BV87" s="44">
        <f t="shared" si="419"/>
        <v>0</v>
      </c>
      <c r="BW87" s="48">
        <v>0</v>
      </c>
      <c r="BX87" s="44">
        <f t="shared" si="419"/>
        <v>0</v>
      </c>
      <c r="BY87" s="45">
        <v>0</v>
      </c>
      <c r="BZ87" s="44">
        <f t="shared" si="420"/>
        <v>0</v>
      </c>
      <c r="CA87" s="48"/>
      <c r="CB87" s="44">
        <f t="shared" si="421"/>
        <v>0</v>
      </c>
      <c r="CC87" s="45">
        <v>0</v>
      </c>
      <c r="CD87" s="44">
        <f t="shared" si="422"/>
        <v>0</v>
      </c>
      <c r="CE87" s="45">
        <v>0</v>
      </c>
      <c r="CF87" s="44">
        <f t="shared" si="423"/>
        <v>0</v>
      </c>
      <c r="CG87" s="44">
        <v>0</v>
      </c>
      <c r="CH87" s="44">
        <f t="shared" si="424"/>
        <v>0</v>
      </c>
      <c r="CI87" s="45">
        <v>0</v>
      </c>
      <c r="CJ87" s="44">
        <f t="shared" si="425"/>
        <v>0</v>
      </c>
      <c r="CK87" s="45"/>
      <c r="CL87" s="44">
        <f t="shared" si="426"/>
        <v>0</v>
      </c>
      <c r="CM87" s="45"/>
      <c r="CN87" s="44">
        <f t="shared" si="427"/>
        <v>0</v>
      </c>
      <c r="CO87" s="45">
        <v>0</v>
      </c>
      <c r="CP87" s="44">
        <f t="shared" si="428"/>
        <v>0</v>
      </c>
      <c r="CQ87" s="45">
        <v>0</v>
      </c>
      <c r="CR87" s="44">
        <f t="shared" si="429"/>
        <v>0</v>
      </c>
      <c r="CS87" s="45">
        <v>0</v>
      </c>
      <c r="CT87" s="44">
        <f>CS87*$E87*$F87*$H87*$N87*$CT$10</f>
        <v>0</v>
      </c>
      <c r="CU87" s="44"/>
      <c r="CV87" s="44"/>
      <c r="CW87" s="44"/>
      <c r="CX87" s="44"/>
      <c r="CY87" s="44"/>
      <c r="CZ87" s="44"/>
      <c r="DA87" s="44"/>
      <c r="DB87" s="44"/>
      <c r="DC87" s="44"/>
      <c r="DD87" s="44"/>
      <c r="DE87" s="50">
        <f t="shared" si="430"/>
        <v>3</v>
      </c>
      <c r="DF87" s="50">
        <f t="shared" si="430"/>
        <v>46713.24</v>
      </c>
    </row>
    <row r="88" spans="1:110" s="6" customFormat="1" x14ac:dyDescent="0.25">
      <c r="A88" s="70"/>
      <c r="B88" s="70">
        <v>59</v>
      </c>
      <c r="C88" s="71" t="s">
        <v>266</v>
      </c>
      <c r="D88" s="35" t="s">
        <v>267</v>
      </c>
      <c r="E88" s="36">
        <v>15030</v>
      </c>
      <c r="F88" s="37">
        <v>1.44</v>
      </c>
      <c r="G88" s="38"/>
      <c r="H88" s="39">
        <v>1</v>
      </c>
      <c r="I88" s="40"/>
      <c r="J88" s="40"/>
      <c r="K88" s="41">
        <v>1.4</v>
      </c>
      <c r="L88" s="41">
        <v>1.68</v>
      </c>
      <c r="M88" s="41">
        <v>2.23</v>
      </c>
      <c r="N88" s="42">
        <v>2.57</v>
      </c>
      <c r="O88" s="51">
        <v>0</v>
      </c>
      <c r="P88" s="44">
        <f t="shared" si="402"/>
        <v>0</v>
      </c>
      <c r="Q88" s="45">
        <v>0</v>
      </c>
      <c r="R88" s="44"/>
      <c r="S88" s="45"/>
      <c r="T88" s="44">
        <f t="shared" si="431"/>
        <v>0</v>
      </c>
      <c r="U88" s="44">
        <v>37</v>
      </c>
      <c r="V88" s="44">
        <f t="shared" si="405"/>
        <v>1121117.76</v>
      </c>
      <c r="W88" s="45">
        <v>0</v>
      </c>
      <c r="X88" s="44"/>
      <c r="Y88" s="45"/>
      <c r="Z88" s="44"/>
      <c r="AA88" s="36"/>
      <c r="AB88" s="44"/>
      <c r="AC88" s="45"/>
      <c r="AD88" s="44"/>
      <c r="AE88" s="45"/>
      <c r="AF88" s="44"/>
      <c r="AG88" s="45"/>
      <c r="AH88" s="44"/>
      <c r="AI88" s="45">
        <v>0</v>
      </c>
      <c r="AJ88" s="44">
        <f t="shared" si="406"/>
        <v>0</v>
      </c>
      <c r="AK88" s="45">
        <v>0</v>
      </c>
      <c r="AL88" s="44">
        <f t="shared" si="407"/>
        <v>0</v>
      </c>
      <c r="AM88" s="36"/>
      <c r="AN88" s="44">
        <f>SUM(AM88*$E88*$F88*$H88*$K88*$AN$10)</f>
        <v>0</v>
      </c>
      <c r="AO88" s="45"/>
      <c r="AP88" s="44">
        <f t="shared" si="408"/>
        <v>0</v>
      </c>
      <c r="AQ88" s="45">
        <v>0</v>
      </c>
      <c r="AR88" s="44">
        <f t="shared" si="432"/>
        <v>0</v>
      </c>
      <c r="AS88" s="45">
        <v>0</v>
      </c>
      <c r="AT88" s="44">
        <f>SUM(AS88*$E88*$F88*$H88*$K88*$AH$10)</f>
        <v>0</v>
      </c>
      <c r="AU88" s="45"/>
      <c r="AV88" s="44">
        <f t="shared" si="433"/>
        <v>0</v>
      </c>
      <c r="AW88" s="45"/>
      <c r="AX88" s="44">
        <f t="shared" si="434"/>
        <v>0</v>
      </c>
      <c r="AY88" s="45"/>
      <c r="AZ88" s="44">
        <f>SUM(AY88*$E88*$F88*$H88*$K88*$AZ$10)</f>
        <v>0</v>
      </c>
      <c r="BA88" s="45">
        <v>0</v>
      </c>
      <c r="BB88" s="44">
        <f>SUM(BA88*$E88*$F88*$H88*$K88*$AL$10)</f>
        <v>0</v>
      </c>
      <c r="BC88" s="45">
        <v>0</v>
      </c>
      <c r="BD88" s="44">
        <f t="shared" si="412"/>
        <v>0</v>
      </c>
      <c r="BE88" s="45">
        <v>0</v>
      </c>
      <c r="BF88" s="44">
        <f t="shared" si="413"/>
        <v>0</v>
      </c>
      <c r="BG88" s="45">
        <v>0</v>
      </c>
      <c r="BH88" s="44">
        <f t="shared" si="414"/>
        <v>0</v>
      </c>
      <c r="BI88" s="45">
        <v>0</v>
      </c>
      <c r="BJ88" s="44">
        <f t="shared" si="415"/>
        <v>0</v>
      </c>
      <c r="BK88" s="45"/>
      <c r="BL88" s="44">
        <f t="shared" si="415"/>
        <v>0</v>
      </c>
      <c r="BM88" s="45">
        <v>0</v>
      </c>
      <c r="BN88" s="44">
        <f t="shared" si="416"/>
        <v>0</v>
      </c>
      <c r="BO88" s="45">
        <v>0</v>
      </c>
      <c r="BP88" s="44">
        <f t="shared" si="416"/>
        <v>0</v>
      </c>
      <c r="BQ88" s="81">
        <v>0</v>
      </c>
      <c r="BR88" s="44">
        <f t="shared" si="417"/>
        <v>0</v>
      </c>
      <c r="BS88" s="45">
        <v>0</v>
      </c>
      <c r="BT88" s="44">
        <f t="shared" si="418"/>
        <v>0</v>
      </c>
      <c r="BU88" s="45">
        <v>0</v>
      </c>
      <c r="BV88" s="44">
        <f t="shared" si="419"/>
        <v>0</v>
      </c>
      <c r="BW88" s="48">
        <v>0</v>
      </c>
      <c r="BX88" s="44">
        <f t="shared" si="419"/>
        <v>0</v>
      </c>
      <c r="BY88" s="45">
        <v>0</v>
      </c>
      <c r="BZ88" s="44">
        <f t="shared" si="420"/>
        <v>0</v>
      </c>
      <c r="CA88" s="48"/>
      <c r="CB88" s="44">
        <f t="shared" si="421"/>
        <v>0</v>
      </c>
      <c r="CC88" s="45">
        <v>0</v>
      </c>
      <c r="CD88" s="44">
        <f t="shared" si="422"/>
        <v>0</v>
      </c>
      <c r="CE88" s="45">
        <v>0</v>
      </c>
      <c r="CF88" s="44">
        <f t="shared" si="423"/>
        <v>0</v>
      </c>
      <c r="CG88" s="44">
        <v>0</v>
      </c>
      <c r="CH88" s="44">
        <f t="shared" si="424"/>
        <v>0</v>
      </c>
      <c r="CI88" s="45">
        <v>0</v>
      </c>
      <c r="CJ88" s="44">
        <f t="shared" si="425"/>
        <v>0</v>
      </c>
      <c r="CK88" s="45"/>
      <c r="CL88" s="44">
        <f t="shared" si="426"/>
        <v>0</v>
      </c>
      <c r="CM88" s="45"/>
      <c r="CN88" s="44">
        <f t="shared" si="427"/>
        <v>0</v>
      </c>
      <c r="CO88" s="45">
        <v>0</v>
      </c>
      <c r="CP88" s="44">
        <f t="shared" si="428"/>
        <v>0</v>
      </c>
      <c r="CQ88" s="45">
        <v>0</v>
      </c>
      <c r="CR88" s="44">
        <f t="shared" si="429"/>
        <v>0</v>
      </c>
      <c r="CS88" s="45">
        <v>0</v>
      </c>
      <c r="CT88" s="44">
        <f>CS88*$E88*$F88*$H88*$N88*$CT$10</f>
        <v>0</v>
      </c>
      <c r="CU88" s="44"/>
      <c r="CV88" s="44"/>
      <c r="CW88" s="44"/>
      <c r="CX88" s="44"/>
      <c r="CY88" s="44"/>
      <c r="CZ88" s="44"/>
      <c r="DA88" s="44"/>
      <c r="DB88" s="44"/>
      <c r="DC88" s="44"/>
      <c r="DD88" s="44"/>
      <c r="DE88" s="50">
        <f t="shared" si="430"/>
        <v>37</v>
      </c>
      <c r="DF88" s="50">
        <f t="shared" si="430"/>
        <v>1121117.76</v>
      </c>
    </row>
    <row r="89" spans="1:110" s="6" customFormat="1" x14ac:dyDescent="0.25">
      <c r="A89" s="70"/>
      <c r="B89" s="70">
        <v>60</v>
      </c>
      <c r="C89" s="71" t="s">
        <v>268</v>
      </c>
      <c r="D89" s="35" t="s">
        <v>269</v>
      </c>
      <c r="E89" s="36">
        <v>15030</v>
      </c>
      <c r="F89" s="37">
        <v>2.2200000000000002</v>
      </c>
      <c r="G89" s="38"/>
      <c r="H89" s="39">
        <v>1</v>
      </c>
      <c r="I89" s="40"/>
      <c r="J89" s="40"/>
      <c r="K89" s="41">
        <v>1.4</v>
      </c>
      <c r="L89" s="41">
        <v>1.68</v>
      </c>
      <c r="M89" s="41">
        <v>2.23</v>
      </c>
      <c r="N89" s="42">
        <v>2.57</v>
      </c>
      <c r="O89" s="51">
        <v>0</v>
      </c>
      <c r="P89" s="44">
        <f t="shared" si="402"/>
        <v>0</v>
      </c>
      <c r="Q89" s="45">
        <v>0</v>
      </c>
      <c r="R89" s="44"/>
      <c r="S89" s="45"/>
      <c r="T89" s="44">
        <f t="shared" si="431"/>
        <v>0</v>
      </c>
      <c r="U89" s="44">
        <v>2</v>
      </c>
      <c r="V89" s="44">
        <f t="shared" si="405"/>
        <v>93426.48000000001</v>
      </c>
      <c r="W89" s="45">
        <v>0</v>
      </c>
      <c r="X89" s="44"/>
      <c r="Y89" s="45"/>
      <c r="Z89" s="44"/>
      <c r="AA89" s="36">
        <v>0</v>
      </c>
      <c r="AB89" s="44">
        <v>0</v>
      </c>
      <c r="AC89" s="45">
        <v>0</v>
      </c>
      <c r="AD89" s="44">
        <v>0</v>
      </c>
      <c r="AE89" s="45">
        <v>0</v>
      </c>
      <c r="AF89" s="44">
        <v>0</v>
      </c>
      <c r="AG89" s="45">
        <v>0</v>
      </c>
      <c r="AH89" s="44">
        <v>0</v>
      </c>
      <c r="AI89" s="45">
        <v>0</v>
      </c>
      <c r="AJ89" s="44">
        <f t="shared" si="406"/>
        <v>0</v>
      </c>
      <c r="AK89" s="45">
        <v>0</v>
      </c>
      <c r="AL89" s="44">
        <f t="shared" si="407"/>
        <v>0</v>
      </c>
      <c r="AM89" s="36"/>
      <c r="AN89" s="44">
        <f>SUM(AM89*$E89*$F89*$H89*$K89*$AN$10)</f>
        <v>0</v>
      </c>
      <c r="AO89" s="45"/>
      <c r="AP89" s="44">
        <f t="shared" si="408"/>
        <v>0</v>
      </c>
      <c r="AQ89" s="45">
        <v>0</v>
      </c>
      <c r="AR89" s="44">
        <f t="shared" si="432"/>
        <v>0</v>
      </c>
      <c r="AS89" s="45">
        <v>0</v>
      </c>
      <c r="AT89" s="44">
        <f>SUM(AS89*$E89*$F89*$H89*$K89*$AH$10)</f>
        <v>0</v>
      </c>
      <c r="AU89" s="45"/>
      <c r="AV89" s="44">
        <f t="shared" si="433"/>
        <v>0</v>
      </c>
      <c r="AW89" s="45"/>
      <c r="AX89" s="44">
        <f t="shared" si="434"/>
        <v>0</v>
      </c>
      <c r="AY89" s="45"/>
      <c r="AZ89" s="44">
        <f>SUM(AY89*$E89*$F89*$H89*$K89*$AZ$10)</f>
        <v>0</v>
      </c>
      <c r="BA89" s="45">
        <v>0</v>
      </c>
      <c r="BB89" s="44">
        <f>SUM(BA89*$E89*$F89*$H89*$K89*$AL$10)</f>
        <v>0</v>
      </c>
      <c r="BC89" s="45">
        <v>0</v>
      </c>
      <c r="BD89" s="44">
        <f t="shared" si="412"/>
        <v>0</v>
      </c>
      <c r="BE89" s="45">
        <v>0</v>
      </c>
      <c r="BF89" s="44">
        <f t="shared" si="413"/>
        <v>0</v>
      </c>
      <c r="BG89" s="45">
        <v>0</v>
      </c>
      <c r="BH89" s="44">
        <f t="shared" si="414"/>
        <v>0</v>
      </c>
      <c r="BI89" s="45">
        <v>0</v>
      </c>
      <c r="BJ89" s="44">
        <f t="shared" si="415"/>
        <v>0</v>
      </c>
      <c r="BK89" s="45"/>
      <c r="BL89" s="44">
        <f t="shared" si="415"/>
        <v>0</v>
      </c>
      <c r="BM89" s="45">
        <v>0</v>
      </c>
      <c r="BN89" s="44">
        <f t="shared" si="416"/>
        <v>0</v>
      </c>
      <c r="BO89" s="45">
        <v>0</v>
      </c>
      <c r="BP89" s="44">
        <f t="shared" si="416"/>
        <v>0</v>
      </c>
      <c r="BQ89" s="81">
        <v>0</v>
      </c>
      <c r="BR89" s="44">
        <f t="shared" si="417"/>
        <v>0</v>
      </c>
      <c r="BS89" s="45">
        <v>0</v>
      </c>
      <c r="BT89" s="44">
        <f t="shared" si="418"/>
        <v>0</v>
      </c>
      <c r="BU89" s="45">
        <v>0</v>
      </c>
      <c r="BV89" s="44">
        <f t="shared" si="419"/>
        <v>0</v>
      </c>
      <c r="BW89" s="48">
        <v>0</v>
      </c>
      <c r="BX89" s="44">
        <f t="shared" si="419"/>
        <v>0</v>
      </c>
      <c r="BY89" s="45">
        <v>0</v>
      </c>
      <c r="BZ89" s="44">
        <f t="shared" si="420"/>
        <v>0</v>
      </c>
      <c r="CA89" s="48"/>
      <c r="CB89" s="44">
        <f t="shared" si="421"/>
        <v>0</v>
      </c>
      <c r="CC89" s="45">
        <v>0</v>
      </c>
      <c r="CD89" s="44">
        <f t="shared" si="422"/>
        <v>0</v>
      </c>
      <c r="CE89" s="45">
        <v>0</v>
      </c>
      <c r="CF89" s="44">
        <f t="shared" si="423"/>
        <v>0</v>
      </c>
      <c r="CG89" s="44">
        <v>0</v>
      </c>
      <c r="CH89" s="44">
        <f t="shared" si="424"/>
        <v>0</v>
      </c>
      <c r="CI89" s="45">
        <v>0</v>
      </c>
      <c r="CJ89" s="44">
        <f t="shared" si="425"/>
        <v>0</v>
      </c>
      <c r="CK89" s="45"/>
      <c r="CL89" s="44">
        <f t="shared" si="426"/>
        <v>0</v>
      </c>
      <c r="CM89" s="45"/>
      <c r="CN89" s="44">
        <f t="shared" si="427"/>
        <v>0</v>
      </c>
      <c r="CO89" s="45">
        <v>0</v>
      </c>
      <c r="CP89" s="44">
        <f t="shared" si="428"/>
        <v>0</v>
      </c>
      <c r="CQ89" s="45">
        <v>0</v>
      </c>
      <c r="CR89" s="44">
        <f t="shared" si="429"/>
        <v>0</v>
      </c>
      <c r="CS89" s="45">
        <v>0</v>
      </c>
      <c r="CT89" s="44">
        <f>CS89*$E89*$F89*$H89*$N89*$CT$10</f>
        <v>0</v>
      </c>
      <c r="CU89" s="44"/>
      <c r="CV89" s="44"/>
      <c r="CW89" s="44"/>
      <c r="CX89" s="44"/>
      <c r="CY89" s="44"/>
      <c r="CZ89" s="44"/>
      <c r="DA89" s="44"/>
      <c r="DB89" s="44"/>
      <c r="DC89" s="44"/>
      <c r="DD89" s="44"/>
      <c r="DE89" s="50">
        <f t="shared" si="430"/>
        <v>2</v>
      </c>
      <c r="DF89" s="50">
        <f t="shared" si="430"/>
        <v>93426.48000000001</v>
      </c>
    </row>
    <row r="90" spans="1:110" s="6" customFormat="1" x14ac:dyDescent="0.25">
      <c r="A90" s="70"/>
      <c r="B90" s="70">
        <v>61</v>
      </c>
      <c r="C90" s="71" t="s">
        <v>270</v>
      </c>
      <c r="D90" s="35" t="s">
        <v>271</v>
      </c>
      <c r="E90" s="36">
        <v>15030</v>
      </c>
      <c r="F90" s="37">
        <v>2.93</v>
      </c>
      <c r="G90" s="38"/>
      <c r="H90" s="39">
        <v>1</v>
      </c>
      <c r="I90" s="40"/>
      <c r="J90" s="40"/>
      <c r="K90" s="41">
        <v>1.4</v>
      </c>
      <c r="L90" s="41">
        <v>1.68</v>
      </c>
      <c r="M90" s="41">
        <v>2.23</v>
      </c>
      <c r="N90" s="42">
        <v>2.57</v>
      </c>
      <c r="O90" s="51"/>
      <c r="P90" s="44"/>
      <c r="Q90" s="45"/>
      <c r="R90" s="44"/>
      <c r="S90" s="45"/>
      <c r="T90" s="44"/>
      <c r="U90" s="44">
        <v>55</v>
      </c>
      <c r="V90" s="44">
        <f t="shared" si="405"/>
        <v>3390918.3</v>
      </c>
      <c r="W90" s="45"/>
      <c r="X90" s="44"/>
      <c r="Y90" s="45"/>
      <c r="Z90" s="44"/>
      <c r="AA90" s="36"/>
      <c r="AB90" s="44"/>
      <c r="AC90" s="45"/>
      <c r="AD90" s="44"/>
      <c r="AE90" s="45"/>
      <c r="AF90" s="44"/>
      <c r="AG90" s="45">
        <v>0</v>
      </c>
      <c r="AH90" s="44">
        <v>0</v>
      </c>
      <c r="AI90" s="45">
        <v>0</v>
      </c>
      <c r="AJ90" s="44">
        <f t="shared" si="406"/>
        <v>0</v>
      </c>
      <c r="AK90" s="45"/>
      <c r="AL90" s="44">
        <f t="shared" si="407"/>
        <v>0</v>
      </c>
      <c r="AM90" s="36"/>
      <c r="AN90" s="44"/>
      <c r="AO90" s="45"/>
      <c r="AP90" s="44"/>
      <c r="AQ90" s="45"/>
      <c r="AR90" s="44"/>
      <c r="AS90" s="45"/>
      <c r="AT90" s="44"/>
      <c r="AU90" s="45"/>
      <c r="AV90" s="44"/>
      <c r="AW90" s="45"/>
      <c r="AX90" s="44"/>
      <c r="AY90" s="45"/>
      <c r="AZ90" s="44"/>
      <c r="BA90" s="45"/>
      <c r="BB90" s="44"/>
      <c r="BC90" s="45"/>
      <c r="BD90" s="44">
        <f t="shared" si="412"/>
        <v>0</v>
      </c>
      <c r="BE90" s="45"/>
      <c r="BF90" s="44">
        <f t="shared" si="413"/>
        <v>0</v>
      </c>
      <c r="BG90" s="45"/>
      <c r="BH90" s="44">
        <f t="shared" si="414"/>
        <v>0</v>
      </c>
      <c r="BI90" s="45"/>
      <c r="BJ90" s="44">
        <f t="shared" si="415"/>
        <v>0</v>
      </c>
      <c r="BK90" s="45"/>
      <c r="BL90" s="44">
        <f t="shared" si="415"/>
        <v>0</v>
      </c>
      <c r="BM90" s="45"/>
      <c r="BN90" s="44">
        <f t="shared" si="416"/>
        <v>0</v>
      </c>
      <c r="BO90" s="45"/>
      <c r="BP90" s="44">
        <f t="shared" si="416"/>
        <v>0</v>
      </c>
      <c r="BQ90" s="81"/>
      <c r="BR90" s="44">
        <f t="shared" si="417"/>
        <v>0</v>
      </c>
      <c r="BS90" s="45"/>
      <c r="BT90" s="44">
        <f t="shared" si="418"/>
        <v>0</v>
      </c>
      <c r="BU90" s="45"/>
      <c r="BV90" s="44">
        <f t="shared" si="419"/>
        <v>0</v>
      </c>
      <c r="BW90" s="48"/>
      <c r="BX90" s="44">
        <f t="shared" si="419"/>
        <v>0</v>
      </c>
      <c r="BY90" s="45"/>
      <c r="BZ90" s="44">
        <f t="shared" si="420"/>
        <v>0</v>
      </c>
      <c r="CA90" s="48"/>
      <c r="CB90" s="44">
        <f t="shared" si="421"/>
        <v>0</v>
      </c>
      <c r="CC90" s="45"/>
      <c r="CD90" s="44">
        <f t="shared" si="422"/>
        <v>0</v>
      </c>
      <c r="CE90" s="45"/>
      <c r="CF90" s="44">
        <f t="shared" si="423"/>
        <v>0</v>
      </c>
      <c r="CG90" s="44"/>
      <c r="CH90" s="44">
        <f t="shared" si="424"/>
        <v>0</v>
      </c>
      <c r="CI90" s="45"/>
      <c r="CJ90" s="44">
        <f t="shared" si="425"/>
        <v>0</v>
      </c>
      <c r="CK90" s="45"/>
      <c r="CL90" s="44">
        <f t="shared" si="426"/>
        <v>0</v>
      </c>
      <c r="CM90" s="45"/>
      <c r="CN90" s="44">
        <f t="shared" si="427"/>
        <v>0</v>
      </c>
      <c r="CO90" s="45"/>
      <c r="CP90" s="44">
        <f t="shared" si="428"/>
        <v>0</v>
      </c>
      <c r="CQ90" s="45"/>
      <c r="CR90" s="44">
        <f t="shared" si="429"/>
        <v>0</v>
      </c>
      <c r="CS90" s="45"/>
      <c r="CT90" s="44"/>
      <c r="CU90" s="44"/>
      <c r="CV90" s="44"/>
      <c r="CW90" s="44"/>
      <c r="CX90" s="44"/>
      <c r="CY90" s="44"/>
      <c r="CZ90" s="44"/>
      <c r="DA90" s="44"/>
      <c r="DB90" s="44"/>
      <c r="DC90" s="44"/>
      <c r="DD90" s="44"/>
      <c r="DE90" s="50">
        <f t="shared" si="430"/>
        <v>55</v>
      </c>
      <c r="DF90" s="50">
        <f t="shared" si="430"/>
        <v>3390918.3</v>
      </c>
    </row>
    <row r="91" spans="1:110" s="6" customFormat="1" x14ac:dyDescent="0.25">
      <c r="A91" s="70"/>
      <c r="B91" s="70">
        <v>62</v>
      </c>
      <c r="C91" s="71" t="s">
        <v>272</v>
      </c>
      <c r="D91" s="35" t="s">
        <v>273</v>
      </c>
      <c r="E91" s="36">
        <v>15030</v>
      </c>
      <c r="F91" s="37">
        <v>3.14</v>
      </c>
      <c r="G91" s="38"/>
      <c r="H91" s="39">
        <v>1</v>
      </c>
      <c r="I91" s="40"/>
      <c r="J91" s="40"/>
      <c r="K91" s="41">
        <v>1.4</v>
      </c>
      <c r="L91" s="41">
        <v>1.68</v>
      </c>
      <c r="M91" s="41">
        <v>2.23</v>
      </c>
      <c r="N91" s="42">
        <v>2.57</v>
      </c>
      <c r="O91" s="51"/>
      <c r="P91" s="44"/>
      <c r="Q91" s="45"/>
      <c r="R91" s="44"/>
      <c r="S91" s="45"/>
      <c r="T91" s="44"/>
      <c r="U91" s="44">
        <v>70</v>
      </c>
      <c r="V91" s="44">
        <f t="shared" si="405"/>
        <v>4625031.5999999996</v>
      </c>
      <c r="W91" s="45"/>
      <c r="X91" s="44"/>
      <c r="Y91" s="45"/>
      <c r="Z91" s="44"/>
      <c r="AA91" s="36"/>
      <c r="AB91" s="44"/>
      <c r="AC91" s="45"/>
      <c r="AD91" s="44"/>
      <c r="AE91" s="45"/>
      <c r="AF91" s="44"/>
      <c r="AG91" s="45">
        <v>0</v>
      </c>
      <c r="AH91" s="44">
        <v>0</v>
      </c>
      <c r="AI91" s="45">
        <v>0</v>
      </c>
      <c r="AJ91" s="44">
        <f t="shared" si="406"/>
        <v>0</v>
      </c>
      <c r="AK91" s="45"/>
      <c r="AL91" s="44">
        <f t="shared" si="407"/>
        <v>0</v>
      </c>
      <c r="AM91" s="36"/>
      <c r="AN91" s="44"/>
      <c r="AO91" s="45"/>
      <c r="AP91" s="44"/>
      <c r="AQ91" s="45"/>
      <c r="AR91" s="44"/>
      <c r="AS91" s="45"/>
      <c r="AT91" s="44"/>
      <c r="AU91" s="45"/>
      <c r="AV91" s="44"/>
      <c r="AW91" s="45"/>
      <c r="AX91" s="44"/>
      <c r="AY91" s="45"/>
      <c r="AZ91" s="44"/>
      <c r="BA91" s="45"/>
      <c r="BB91" s="44"/>
      <c r="BC91" s="45"/>
      <c r="BD91" s="44">
        <f t="shared" si="412"/>
        <v>0</v>
      </c>
      <c r="BE91" s="45"/>
      <c r="BF91" s="44">
        <f t="shared" si="413"/>
        <v>0</v>
      </c>
      <c r="BG91" s="45"/>
      <c r="BH91" s="44">
        <f t="shared" si="414"/>
        <v>0</v>
      </c>
      <c r="BI91" s="45"/>
      <c r="BJ91" s="44">
        <f t="shared" si="415"/>
        <v>0</v>
      </c>
      <c r="BK91" s="45"/>
      <c r="BL91" s="44">
        <f t="shared" si="415"/>
        <v>0</v>
      </c>
      <c r="BM91" s="45"/>
      <c r="BN91" s="44">
        <f t="shared" si="416"/>
        <v>0</v>
      </c>
      <c r="BO91" s="45"/>
      <c r="BP91" s="44">
        <f t="shared" si="416"/>
        <v>0</v>
      </c>
      <c r="BQ91" s="81"/>
      <c r="BR91" s="44">
        <f t="shared" si="417"/>
        <v>0</v>
      </c>
      <c r="BS91" s="45"/>
      <c r="BT91" s="44">
        <f t="shared" si="418"/>
        <v>0</v>
      </c>
      <c r="BU91" s="45"/>
      <c r="BV91" s="44">
        <f t="shared" si="419"/>
        <v>0</v>
      </c>
      <c r="BW91" s="48"/>
      <c r="BX91" s="44">
        <f t="shared" si="419"/>
        <v>0</v>
      </c>
      <c r="BY91" s="45"/>
      <c r="BZ91" s="44">
        <f t="shared" si="420"/>
        <v>0</v>
      </c>
      <c r="CA91" s="48"/>
      <c r="CB91" s="44">
        <f t="shared" si="421"/>
        <v>0</v>
      </c>
      <c r="CC91" s="45"/>
      <c r="CD91" s="44">
        <f t="shared" si="422"/>
        <v>0</v>
      </c>
      <c r="CE91" s="45"/>
      <c r="CF91" s="44">
        <f t="shared" si="423"/>
        <v>0</v>
      </c>
      <c r="CG91" s="44"/>
      <c r="CH91" s="44">
        <f t="shared" si="424"/>
        <v>0</v>
      </c>
      <c r="CI91" s="45"/>
      <c r="CJ91" s="44">
        <f t="shared" si="425"/>
        <v>0</v>
      </c>
      <c r="CK91" s="45"/>
      <c r="CL91" s="44">
        <f t="shared" si="426"/>
        <v>0</v>
      </c>
      <c r="CM91" s="45"/>
      <c r="CN91" s="44">
        <f t="shared" si="427"/>
        <v>0</v>
      </c>
      <c r="CO91" s="45"/>
      <c r="CP91" s="44">
        <f t="shared" si="428"/>
        <v>0</v>
      </c>
      <c r="CQ91" s="45"/>
      <c r="CR91" s="44">
        <f t="shared" si="429"/>
        <v>0</v>
      </c>
      <c r="CS91" s="45"/>
      <c r="CT91" s="44"/>
      <c r="CU91" s="44"/>
      <c r="CV91" s="44"/>
      <c r="CW91" s="44"/>
      <c r="CX91" s="44"/>
      <c r="CY91" s="44"/>
      <c r="CZ91" s="44"/>
      <c r="DA91" s="44"/>
      <c r="DB91" s="44"/>
      <c r="DC91" s="44"/>
      <c r="DD91" s="44"/>
      <c r="DE91" s="50">
        <f t="shared" si="430"/>
        <v>70</v>
      </c>
      <c r="DF91" s="50">
        <f t="shared" si="430"/>
        <v>4625031.5999999996</v>
      </c>
    </row>
    <row r="92" spans="1:110" s="6" customFormat="1" x14ac:dyDescent="0.25">
      <c r="A92" s="70"/>
      <c r="B92" s="70">
        <v>63</v>
      </c>
      <c r="C92" s="71" t="s">
        <v>274</v>
      </c>
      <c r="D92" s="35" t="s">
        <v>275</v>
      </c>
      <c r="E92" s="36">
        <v>15030</v>
      </c>
      <c r="F92" s="37">
        <v>3.8</v>
      </c>
      <c r="G92" s="38"/>
      <c r="H92" s="39">
        <v>1</v>
      </c>
      <c r="I92" s="40"/>
      <c r="J92" s="40"/>
      <c r="K92" s="41">
        <v>1.4</v>
      </c>
      <c r="L92" s="41">
        <v>1.68</v>
      </c>
      <c r="M92" s="41">
        <v>2.23</v>
      </c>
      <c r="N92" s="42">
        <v>2.57</v>
      </c>
      <c r="O92" s="51"/>
      <c r="P92" s="44"/>
      <c r="Q92" s="45"/>
      <c r="R92" s="44"/>
      <c r="S92" s="45"/>
      <c r="T92" s="44"/>
      <c r="U92" s="44">
        <v>25</v>
      </c>
      <c r="V92" s="44">
        <f t="shared" si="405"/>
        <v>1998989.9999999998</v>
      </c>
      <c r="W92" s="45"/>
      <c r="X92" s="44"/>
      <c r="Y92" s="45"/>
      <c r="Z92" s="44"/>
      <c r="AA92" s="36"/>
      <c r="AB92" s="44"/>
      <c r="AC92" s="45"/>
      <c r="AD92" s="44"/>
      <c r="AE92" s="45"/>
      <c r="AF92" s="44"/>
      <c r="AG92" s="45">
        <v>0</v>
      </c>
      <c r="AH92" s="44">
        <v>0</v>
      </c>
      <c r="AI92" s="45">
        <v>0</v>
      </c>
      <c r="AJ92" s="44">
        <f t="shared" si="406"/>
        <v>0</v>
      </c>
      <c r="AK92" s="45"/>
      <c r="AL92" s="44">
        <f t="shared" si="407"/>
        <v>0</v>
      </c>
      <c r="AM92" s="36"/>
      <c r="AN92" s="44"/>
      <c r="AO92" s="45"/>
      <c r="AP92" s="44"/>
      <c r="AQ92" s="45"/>
      <c r="AR92" s="44"/>
      <c r="AS92" s="45"/>
      <c r="AT92" s="44"/>
      <c r="AU92" s="45"/>
      <c r="AV92" s="44"/>
      <c r="AW92" s="45"/>
      <c r="AX92" s="44"/>
      <c r="AY92" s="45"/>
      <c r="AZ92" s="44"/>
      <c r="BA92" s="45"/>
      <c r="BB92" s="44"/>
      <c r="BC92" s="45"/>
      <c r="BD92" s="44">
        <f t="shared" si="412"/>
        <v>0</v>
      </c>
      <c r="BE92" s="45"/>
      <c r="BF92" s="44">
        <f t="shared" si="413"/>
        <v>0</v>
      </c>
      <c r="BG92" s="45"/>
      <c r="BH92" s="44">
        <f t="shared" si="414"/>
        <v>0</v>
      </c>
      <c r="BI92" s="45"/>
      <c r="BJ92" s="44">
        <f t="shared" si="415"/>
        <v>0</v>
      </c>
      <c r="BK92" s="45"/>
      <c r="BL92" s="44">
        <f t="shared" si="415"/>
        <v>0</v>
      </c>
      <c r="BM92" s="45"/>
      <c r="BN92" s="44">
        <f t="shared" si="416"/>
        <v>0</v>
      </c>
      <c r="BO92" s="45"/>
      <c r="BP92" s="44">
        <f t="shared" si="416"/>
        <v>0</v>
      </c>
      <c r="BQ92" s="81"/>
      <c r="BR92" s="44">
        <f t="shared" si="417"/>
        <v>0</v>
      </c>
      <c r="BS92" s="45"/>
      <c r="BT92" s="44">
        <f t="shared" si="418"/>
        <v>0</v>
      </c>
      <c r="BU92" s="45"/>
      <c r="BV92" s="44">
        <f t="shared" si="419"/>
        <v>0</v>
      </c>
      <c r="BW92" s="48"/>
      <c r="BX92" s="44">
        <f t="shared" si="419"/>
        <v>0</v>
      </c>
      <c r="BY92" s="45"/>
      <c r="BZ92" s="44">
        <f t="shared" si="420"/>
        <v>0</v>
      </c>
      <c r="CA92" s="48"/>
      <c r="CB92" s="44">
        <f t="shared" si="421"/>
        <v>0</v>
      </c>
      <c r="CC92" s="45"/>
      <c r="CD92" s="44">
        <f t="shared" si="422"/>
        <v>0</v>
      </c>
      <c r="CE92" s="45"/>
      <c r="CF92" s="44">
        <f t="shared" si="423"/>
        <v>0</v>
      </c>
      <c r="CG92" s="44"/>
      <c r="CH92" s="44">
        <f t="shared" si="424"/>
        <v>0</v>
      </c>
      <c r="CI92" s="45"/>
      <c r="CJ92" s="44">
        <f t="shared" si="425"/>
        <v>0</v>
      </c>
      <c r="CK92" s="45"/>
      <c r="CL92" s="44">
        <f t="shared" si="426"/>
        <v>0</v>
      </c>
      <c r="CM92" s="45"/>
      <c r="CN92" s="44">
        <f t="shared" si="427"/>
        <v>0</v>
      </c>
      <c r="CO92" s="45"/>
      <c r="CP92" s="44">
        <f t="shared" si="428"/>
        <v>0</v>
      </c>
      <c r="CQ92" s="45"/>
      <c r="CR92" s="44">
        <f t="shared" si="429"/>
        <v>0</v>
      </c>
      <c r="CS92" s="45"/>
      <c r="CT92" s="44"/>
      <c r="CU92" s="44"/>
      <c r="CV92" s="44"/>
      <c r="CW92" s="44"/>
      <c r="CX92" s="44"/>
      <c r="CY92" s="44"/>
      <c r="CZ92" s="44"/>
      <c r="DA92" s="44"/>
      <c r="DB92" s="44"/>
      <c r="DC92" s="44"/>
      <c r="DD92" s="44"/>
      <c r="DE92" s="50">
        <f t="shared" si="430"/>
        <v>25</v>
      </c>
      <c r="DF92" s="50">
        <f t="shared" si="430"/>
        <v>1998989.9999999998</v>
      </c>
    </row>
    <row r="93" spans="1:110" s="6" customFormat="1" x14ac:dyDescent="0.25">
      <c r="A93" s="70"/>
      <c r="B93" s="70">
        <v>64</v>
      </c>
      <c r="C93" s="71" t="s">
        <v>276</v>
      </c>
      <c r="D93" s="35" t="s">
        <v>277</v>
      </c>
      <c r="E93" s="36">
        <v>15030</v>
      </c>
      <c r="F93" s="37">
        <v>4.7</v>
      </c>
      <c r="G93" s="38"/>
      <c r="H93" s="39">
        <v>1</v>
      </c>
      <c r="I93" s="40"/>
      <c r="J93" s="40"/>
      <c r="K93" s="41">
        <v>1.4</v>
      </c>
      <c r="L93" s="41">
        <v>1.68</v>
      </c>
      <c r="M93" s="41">
        <v>2.23</v>
      </c>
      <c r="N93" s="42">
        <v>2.57</v>
      </c>
      <c r="O93" s="51"/>
      <c r="P93" s="44"/>
      <c r="Q93" s="45"/>
      <c r="R93" s="44"/>
      <c r="S93" s="45"/>
      <c r="T93" s="44"/>
      <c r="U93" s="44">
        <v>370</v>
      </c>
      <c r="V93" s="44">
        <f t="shared" si="405"/>
        <v>36592038</v>
      </c>
      <c r="W93" s="45"/>
      <c r="X93" s="44"/>
      <c r="Y93" s="45"/>
      <c r="Z93" s="44"/>
      <c r="AA93" s="36"/>
      <c r="AB93" s="44"/>
      <c r="AC93" s="45"/>
      <c r="AD93" s="44"/>
      <c r="AE93" s="45"/>
      <c r="AF93" s="44"/>
      <c r="AG93" s="45">
        <v>0</v>
      </c>
      <c r="AH93" s="44">
        <v>0</v>
      </c>
      <c r="AI93" s="45">
        <v>0</v>
      </c>
      <c r="AJ93" s="44">
        <f t="shared" si="406"/>
        <v>0</v>
      </c>
      <c r="AK93" s="45"/>
      <c r="AL93" s="44">
        <f t="shared" si="407"/>
        <v>0</v>
      </c>
      <c r="AM93" s="36"/>
      <c r="AN93" s="44"/>
      <c r="AO93" s="45"/>
      <c r="AP93" s="44"/>
      <c r="AQ93" s="45"/>
      <c r="AR93" s="44"/>
      <c r="AS93" s="45"/>
      <c r="AT93" s="44"/>
      <c r="AU93" s="45"/>
      <c r="AV93" s="44"/>
      <c r="AW93" s="45"/>
      <c r="AX93" s="44"/>
      <c r="AY93" s="45"/>
      <c r="AZ93" s="44"/>
      <c r="BA93" s="45"/>
      <c r="BB93" s="44"/>
      <c r="BC93" s="45"/>
      <c r="BD93" s="44">
        <f t="shared" si="412"/>
        <v>0</v>
      </c>
      <c r="BE93" s="45"/>
      <c r="BF93" s="44">
        <f t="shared" si="413"/>
        <v>0</v>
      </c>
      <c r="BG93" s="45"/>
      <c r="BH93" s="44">
        <f t="shared" si="414"/>
        <v>0</v>
      </c>
      <c r="BI93" s="45"/>
      <c r="BJ93" s="44">
        <f t="shared" si="415"/>
        <v>0</v>
      </c>
      <c r="BK93" s="45"/>
      <c r="BL93" s="44">
        <f t="shared" si="415"/>
        <v>0</v>
      </c>
      <c r="BM93" s="45"/>
      <c r="BN93" s="44">
        <f t="shared" si="416"/>
        <v>0</v>
      </c>
      <c r="BO93" s="45"/>
      <c r="BP93" s="44">
        <f t="shared" si="416"/>
        <v>0</v>
      </c>
      <c r="BQ93" s="81"/>
      <c r="BR93" s="44">
        <f t="shared" si="417"/>
        <v>0</v>
      </c>
      <c r="BS93" s="45"/>
      <c r="BT93" s="44">
        <f t="shared" si="418"/>
        <v>0</v>
      </c>
      <c r="BU93" s="45"/>
      <c r="BV93" s="44">
        <f t="shared" si="419"/>
        <v>0</v>
      </c>
      <c r="BW93" s="48"/>
      <c r="BX93" s="44">
        <f t="shared" si="419"/>
        <v>0</v>
      </c>
      <c r="BY93" s="45"/>
      <c r="BZ93" s="44">
        <f t="shared" si="420"/>
        <v>0</v>
      </c>
      <c r="CA93" s="48"/>
      <c r="CB93" s="44">
        <f t="shared" si="421"/>
        <v>0</v>
      </c>
      <c r="CC93" s="45"/>
      <c r="CD93" s="44">
        <f t="shared" si="422"/>
        <v>0</v>
      </c>
      <c r="CE93" s="45"/>
      <c r="CF93" s="44">
        <f t="shared" si="423"/>
        <v>0</v>
      </c>
      <c r="CG93" s="44"/>
      <c r="CH93" s="44">
        <f t="shared" si="424"/>
        <v>0</v>
      </c>
      <c r="CI93" s="45"/>
      <c r="CJ93" s="44">
        <f t="shared" si="425"/>
        <v>0</v>
      </c>
      <c r="CK93" s="45"/>
      <c r="CL93" s="44">
        <f t="shared" si="426"/>
        <v>0</v>
      </c>
      <c r="CM93" s="45"/>
      <c r="CN93" s="44">
        <f t="shared" si="427"/>
        <v>0</v>
      </c>
      <c r="CO93" s="45"/>
      <c r="CP93" s="44">
        <f t="shared" si="428"/>
        <v>0</v>
      </c>
      <c r="CQ93" s="45"/>
      <c r="CR93" s="44">
        <f t="shared" si="429"/>
        <v>0</v>
      </c>
      <c r="CS93" s="45"/>
      <c r="CT93" s="44"/>
      <c r="CU93" s="44"/>
      <c r="CV93" s="44"/>
      <c r="CW93" s="44"/>
      <c r="CX93" s="44"/>
      <c r="CY93" s="44"/>
      <c r="CZ93" s="44"/>
      <c r="DA93" s="44"/>
      <c r="DB93" s="44"/>
      <c r="DC93" s="44"/>
      <c r="DD93" s="44"/>
      <c r="DE93" s="50">
        <f t="shared" si="430"/>
        <v>370</v>
      </c>
      <c r="DF93" s="50">
        <f t="shared" si="430"/>
        <v>36592038</v>
      </c>
    </row>
    <row r="94" spans="1:110" s="6" customFormat="1" ht="30.75" customHeight="1" x14ac:dyDescent="0.25">
      <c r="A94" s="70"/>
      <c r="B94" s="70">
        <v>65</v>
      </c>
      <c r="C94" s="71" t="s">
        <v>278</v>
      </c>
      <c r="D94" s="35" t="s">
        <v>279</v>
      </c>
      <c r="E94" s="36">
        <v>15030</v>
      </c>
      <c r="F94" s="37">
        <v>26.65</v>
      </c>
      <c r="G94" s="38"/>
      <c r="H94" s="39">
        <v>1</v>
      </c>
      <c r="I94" s="40"/>
      <c r="J94" s="40"/>
      <c r="K94" s="41">
        <v>1.4</v>
      </c>
      <c r="L94" s="41">
        <v>1.68</v>
      </c>
      <c r="M94" s="41">
        <v>2.23</v>
      </c>
      <c r="N94" s="42">
        <v>2.57</v>
      </c>
      <c r="O94" s="51"/>
      <c r="P94" s="44"/>
      <c r="Q94" s="45"/>
      <c r="R94" s="44"/>
      <c r="S94" s="45"/>
      <c r="T94" s="44"/>
      <c r="U94" s="44">
        <v>63</v>
      </c>
      <c r="V94" s="44">
        <f t="shared" si="405"/>
        <v>35328465.899999999</v>
      </c>
      <c r="W94" s="45"/>
      <c r="X94" s="44"/>
      <c r="Y94" s="45"/>
      <c r="Z94" s="44"/>
      <c r="AA94" s="36"/>
      <c r="AB94" s="44"/>
      <c r="AC94" s="45"/>
      <c r="AD94" s="44"/>
      <c r="AE94" s="45"/>
      <c r="AF94" s="44"/>
      <c r="AG94" s="45">
        <v>0</v>
      </c>
      <c r="AH94" s="44">
        <v>0</v>
      </c>
      <c r="AI94" s="45">
        <v>0</v>
      </c>
      <c r="AJ94" s="44">
        <f t="shared" si="406"/>
        <v>0</v>
      </c>
      <c r="AK94" s="45"/>
      <c r="AL94" s="44">
        <f t="shared" si="407"/>
        <v>0</v>
      </c>
      <c r="AM94" s="36"/>
      <c r="AN94" s="44"/>
      <c r="AO94" s="45"/>
      <c r="AP94" s="44"/>
      <c r="AQ94" s="45"/>
      <c r="AR94" s="44"/>
      <c r="AS94" s="45"/>
      <c r="AT94" s="44"/>
      <c r="AU94" s="45"/>
      <c r="AV94" s="44"/>
      <c r="AW94" s="45"/>
      <c r="AX94" s="44"/>
      <c r="AY94" s="45"/>
      <c r="AZ94" s="44"/>
      <c r="BA94" s="45"/>
      <c r="BB94" s="44"/>
      <c r="BC94" s="45"/>
      <c r="BD94" s="44">
        <f t="shared" si="412"/>
        <v>0</v>
      </c>
      <c r="BE94" s="45"/>
      <c r="BF94" s="44">
        <f t="shared" si="413"/>
        <v>0</v>
      </c>
      <c r="BG94" s="45"/>
      <c r="BH94" s="44">
        <f t="shared" si="414"/>
        <v>0</v>
      </c>
      <c r="BI94" s="45"/>
      <c r="BJ94" s="44">
        <f t="shared" si="415"/>
        <v>0</v>
      </c>
      <c r="BK94" s="45"/>
      <c r="BL94" s="44">
        <f t="shared" si="415"/>
        <v>0</v>
      </c>
      <c r="BM94" s="45"/>
      <c r="BN94" s="44">
        <f t="shared" si="416"/>
        <v>0</v>
      </c>
      <c r="BO94" s="45"/>
      <c r="BP94" s="44">
        <f t="shared" si="416"/>
        <v>0</v>
      </c>
      <c r="BQ94" s="81"/>
      <c r="BR94" s="44">
        <f t="shared" si="417"/>
        <v>0</v>
      </c>
      <c r="BS94" s="45"/>
      <c r="BT94" s="44">
        <f t="shared" si="418"/>
        <v>0</v>
      </c>
      <c r="BU94" s="45"/>
      <c r="BV94" s="44">
        <f t="shared" si="419"/>
        <v>0</v>
      </c>
      <c r="BW94" s="48"/>
      <c r="BX94" s="44">
        <f t="shared" si="419"/>
        <v>0</v>
      </c>
      <c r="BY94" s="45"/>
      <c r="BZ94" s="44">
        <f t="shared" si="420"/>
        <v>0</v>
      </c>
      <c r="CA94" s="48"/>
      <c r="CB94" s="44">
        <f t="shared" si="421"/>
        <v>0</v>
      </c>
      <c r="CC94" s="45"/>
      <c r="CD94" s="44">
        <f t="shared" si="422"/>
        <v>0</v>
      </c>
      <c r="CE94" s="45"/>
      <c r="CF94" s="44">
        <f t="shared" si="423"/>
        <v>0</v>
      </c>
      <c r="CG94" s="44"/>
      <c r="CH94" s="44">
        <f t="shared" si="424"/>
        <v>0</v>
      </c>
      <c r="CI94" s="45"/>
      <c r="CJ94" s="44">
        <f t="shared" si="425"/>
        <v>0</v>
      </c>
      <c r="CK94" s="45"/>
      <c r="CL94" s="44">
        <f t="shared" si="426"/>
        <v>0</v>
      </c>
      <c r="CM94" s="45"/>
      <c r="CN94" s="44">
        <f t="shared" si="427"/>
        <v>0</v>
      </c>
      <c r="CO94" s="45"/>
      <c r="CP94" s="44">
        <f t="shared" si="428"/>
        <v>0</v>
      </c>
      <c r="CQ94" s="45"/>
      <c r="CR94" s="44">
        <f t="shared" si="429"/>
        <v>0</v>
      </c>
      <c r="CS94" s="45"/>
      <c r="CT94" s="44"/>
      <c r="CU94" s="44"/>
      <c r="CV94" s="44"/>
      <c r="CW94" s="44"/>
      <c r="CX94" s="44"/>
      <c r="CY94" s="44"/>
      <c r="CZ94" s="44"/>
      <c r="DA94" s="44"/>
      <c r="DB94" s="44"/>
      <c r="DC94" s="44"/>
      <c r="DD94" s="44"/>
      <c r="DE94" s="50">
        <f t="shared" si="430"/>
        <v>63</v>
      </c>
      <c r="DF94" s="50">
        <f t="shared" si="430"/>
        <v>35328465.899999999</v>
      </c>
    </row>
    <row r="95" spans="1:110" s="6" customFormat="1" ht="30" x14ac:dyDescent="0.25">
      <c r="A95" s="70"/>
      <c r="B95" s="70">
        <v>66</v>
      </c>
      <c r="C95" s="71" t="s">
        <v>280</v>
      </c>
      <c r="D95" s="35" t="s">
        <v>281</v>
      </c>
      <c r="E95" s="36">
        <v>15030</v>
      </c>
      <c r="F95" s="77">
        <v>4.09</v>
      </c>
      <c r="G95" s="101">
        <v>0.78380000000000005</v>
      </c>
      <c r="H95" s="39">
        <v>1</v>
      </c>
      <c r="I95" s="40"/>
      <c r="J95" s="40"/>
      <c r="K95" s="41">
        <v>1.4</v>
      </c>
      <c r="L95" s="41">
        <v>1.68</v>
      </c>
      <c r="M95" s="41">
        <v>2.23</v>
      </c>
      <c r="N95" s="42">
        <v>2.57</v>
      </c>
      <c r="O95" s="51"/>
      <c r="P95" s="44"/>
      <c r="Q95" s="45"/>
      <c r="R95" s="44"/>
      <c r="S95" s="45"/>
      <c r="T95" s="44"/>
      <c r="U95" s="44">
        <v>0</v>
      </c>
      <c r="V95" s="62">
        <f>(U95*$E95*$F95*((1-$G95)+$G95*$K95*$H95))</f>
        <v>0</v>
      </c>
      <c r="W95" s="45"/>
      <c r="X95" s="44"/>
      <c r="Y95" s="45"/>
      <c r="Z95" s="44"/>
      <c r="AA95" s="36"/>
      <c r="AB95" s="44"/>
      <c r="AC95" s="45"/>
      <c r="AD95" s="44"/>
      <c r="AE95" s="45"/>
      <c r="AF95" s="44"/>
      <c r="AG95" s="45">
        <v>0</v>
      </c>
      <c r="AH95" s="62">
        <f>(AG95*$E95*$F95*((1-$G95)+$G95*$K95*$H95))</f>
        <v>0</v>
      </c>
      <c r="AI95" s="45">
        <v>0</v>
      </c>
      <c r="AJ95" s="44">
        <f t="shared" si="406"/>
        <v>0</v>
      </c>
      <c r="AK95" s="45"/>
      <c r="AL95" s="44">
        <f t="shared" si="407"/>
        <v>0</v>
      </c>
      <c r="AM95" s="36"/>
      <c r="AN95" s="44"/>
      <c r="AO95" s="45"/>
      <c r="AP95" s="44"/>
      <c r="AQ95" s="45"/>
      <c r="AR95" s="44"/>
      <c r="AS95" s="45"/>
      <c r="AT95" s="44"/>
      <c r="AU95" s="45"/>
      <c r="AV95" s="44"/>
      <c r="AW95" s="45"/>
      <c r="AX95" s="44"/>
      <c r="AY95" s="45"/>
      <c r="AZ95" s="44"/>
      <c r="BA95" s="45"/>
      <c r="BB95" s="44"/>
      <c r="BC95" s="45"/>
      <c r="BD95" s="62">
        <f t="shared" ref="BD95:BD98" si="435">(BC95*$E95*$F95*((1-$G95)+$G95*$K95*$H95*BD$10))</f>
        <v>0</v>
      </c>
      <c r="BE95" s="45"/>
      <c r="BF95" s="62">
        <f t="shared" ref="BF95:BF98" si="436">(BE95*$E95*$F95*((1-$G95)+$G95*$K95*$H95*BF$10))</f>
        <v>0</v>
      </c>
      <c r="BG95" s="45"/>
      <c r="BH95" s="62">
        <f t="shared" ref="BH95:BH98" si="437">(BG95*$E95*$F95*((1-$G95)+$G95*$K95*$H95*BH$10))</f>
        <v>0</v>
      </c>
      <c r="BI95" s="45"/>
      <c r="BJ95" s="62">
        <f t="shared" ref="BJ95:BL98" si="438">(BI95*$E95*$F95*((1-$G95)+$G95*$K95*$H95*BJ$10))</f>
        <v>0</v>
      </c>
      <c r="BK95" s="45"/>
      <c r="BL95" s="62">
        <f t="shared" si="438"/>
        <v>0</v>
      </c>
      <c r="BM95" s="45"/>
      <c r="BN95" s="62">
        <f t="shared" ref="BN95:BP98" si="439">(BM95*$E95*$F95*((1-$G95)+$G95*$L95*$H95*BN$10))</f>
        <v>0</v>
      </c>
      <c r="BO95" s="45"/>
      <c r="BP95" s="62">
        <f t="shared" si="439"/>
        <v>0</v>
      </c>
      <c r="BQ95" s="81"/>
      <c r="BR95" s="62">
        <f t="shared" ref="BR95:BR98" si="440">(BQ95*$E95*$F95*((1-$G95)+$G95*$L95*$H95*BR$10))</f>
        <v>0</v>
      </c>
      <c r="BS95" s="45"/>
      <c r="BT95" s="62">
        <f t="shared" ref="BT95:BT98" si="441">(BS95*$E95*$F95*((1-$G95)+$G95*$L95*$H95*BT$10))</f>
        <v>0</v>
      </c>
      <c r="BU95" s="45"/>
      <c r="BV95" s="62">
        <f t="shared" ref="BV95:BX98" si="442">(BU95*$E95*$F95*((1-$G95)+$G95*$L95*$H95*BV$10))</f>
        <v>0</v>
      </c>
      <c r="BW95" s="48"/>
      <c r="BX95" s="62">
        <f t="shared" si="442"/>
        <v>0</v>
      </c>
      <c r="BY95" s="45"/>
      <c r="BZ95" s="62">
        <f t="shared" ref="BZ95:BZ98" si="443">(BY95*$E95*$F95*((1-$G95)+$G95*$L95*$H95*BZ$10))</f>
        <v>0</v>
      </c>
      <c r="CA95" s="48"/>
      <c r="CB95" s="62">
        <f t="shared" ref="CB95:CB98" si="444">(CA95*$E95*$F95*((1-$G95)+$G95*$L95*$H95*CB$10))</f>
        <v>0</v>
      </c>
      <c r="CC95" s="45"/>
      <c r="CD95" s="62">
        <f t="shared" ref="CD95:CD98" si="445">(CC95*$E95*$F95*((1-$G95)+$G95*$L95*$H95*CD$10))</f>
        <v>0</v>
      </c>
      <c r="CE95" s="45"/>
      <c r="CF95" s="62">
        <f t="shared" ref="CF95:CF98" si="446">(CE95*$E95*$F95*((1-$G95)+$G95*$L95*$H95*CF$10))</f>
        <v>0</v>
      </c>
      <c r="CG95" s="44"/>
      <c r="CH95" s="62">
        <f t="shared" ref="CH95:CH98" si="447">(CG95*$E95*$F95*((1-$G95)+$G95*$L95*$H95*CH$10))</f>
        <v>0</v>
      </c>
      <c r="CI95" s="45"/>
      <c r="CJ95" s="62">
        <f t="shared" ref="CJ95:CJ98" si="448">(CI95*$E95*$F95*((1-$G95)+$G95*$L95*$H95*CJ$10))</f>
        <v>0</v>
      </c>
      <c r="CK95" s="45"/>
      <c r="CL95" s="62">
        <f t="shared" ref="CL95:CL98" si="449">(CK95*$E95*$F95*((1-$G95)+$G95*$L95*$H95*CL$10))</f>
        <v>0</v>
      </c>
      <c r="CM95" s="45"/>
      <c r="CN95" s="62">
        <f t="shared" ref="CN95:CN98" si="450">(CM95*$E95*$F95*((1-$G95)+$G95*$L95*$H95*CN$10))</f>
        <v>0</v>
      </c>
      <c r="CO95" s="45"/>
      <c r="CP95" s="62">
        <f t="shared" ref="CP95:CP98" si="451">(CO95*$E95*$F95*((1-$G95)+$G95*$L95*$H95*CP$10))</f>
        <v>0</v>
      </c>
      <c r="CQ95" s="45"/>
      <c r="CR95" s="62">
        <f t="shared" ref="CR95:CR98" si="452">(CQ95*$E95*$F95*((1-$G95)+$G95*$M95*$H95*CR$10))</f>
        <v>0</v>
      </c>
      <c r="CS95" s="45"/>
      <c r="CT95" s="62">
        <f>(CS95*$E95*$F95*((1-$G95)+$G95*$N95*$H95))</f>
        <v>0</v>
      </c>
      <c r="CU95" s="44"/>
      <c r="CV95" s="44"/>
      <c r="CW95" s="44"/>
      <c r="CX95" s="44"/>
      <c r="CY95" s="44"/>
      <c r="CZ95" s="44"/>
      <c r="DA95" s="44"/>
      <c r="DB95" s="44"/>
      <c r="DC95" s="44"/>
      <c r="DD95" s="44"/>
      <c r="DE95" s="50">
        <f t="shared" si="430"/>
        <v>0</v>
      </c>
      <c r="DF95" s="50">
        <f t="shared" si="430"/>
        <v>0</v>
      </c>
    </row>
    <row r="96" spans="1:110" s="6" customFormat="1" ht="30" x14ac:dyDescent="0.25">
      <c r="A96" s="70"/>
      <c r="B96" s="70">
        <v>67</v>
      </c>
      <c r="C96" s="71" t="s">
        <v>282</v>
      </c>
      <c r="D96" s="35" t="s">
        <v>283</v>
      </c>
      <c r="E96" s="36">
        <v>15030</v>
      </c>
      <c r="F96" s="77">
        <v>4.96</v>
      </c>
      <c r="G96" s="101">
        <v>0.82640000000000002</v>
      </c>
      <c r="H96" s="39">
        <v>1</v>
      </c>
      <c r="I96" s="40"/>
      <c r="J96" s="40"/>
      <c r="K96" s="41">
        <v>1.4</v>
      </c>
      <c r="L96" s="41">
        <v>1.68</v>
      </c>
      <c r="M96" s="41">
        <v>2.23</v>
      </c>
      <c r="N96" s="42">
        <v>2.57</v>
      </c>
      <c r="O96" s="51"/>
      <c r="P96" s="44"/>
      <c r="Q96" s="45"/>
      <c r="R96" s="44"/>
      <c r="S96" s="45"/>
      <c r="T96" s="44"/>
      <c r="U96" s="44">
        <v>155</v>
      </c>
      <c r="V96" s="62">
        <f>(U96*$E96*$F96*((1-$G96)+$G96*$K96*$H96))</f>
        <v>15374705.955839999</v>
      </c>
      <c r="W96" s="45"/>
      <c r="X96" s="44"/>
      <c r="Y96" s="45"/>
      <c r="Z96" s="44"/>
      <c r="AA96" s="36"/>
      <c r="AB96" s="44"/>
      <c r="AC96" s="45"/>
      <c r="AD96" s="44"/>
      <c r="AE96" s="45"/>
      <c r="AF96" s="44"/>
      <c r="AG96" s="45">
        <v>0</v>
      </c>
      <c r="AH96" s="62">
        <f>(AG96*$E96*$F96*((1-$G96)+$G96*$K96*$H96))</f>
        <v>0</v>
      </c>
      <c r="AI96" s="45">
        <v>0</v>
      </c>
      <c r="AJ96" s="44">
        <f t="shared" si="406"/>
        <v>0</v>
      </c>
      <c r="AK96" s="45"/>
      <c r="AL96" s="44">
        <f t="shared" si="407"/>
        <v>0</v>
      </c>
      <c r="AM96" s="36"/>
      <c r="AN96" s="44"/>
      <c r="AO96" s="45"/>
      <c r="AP96" s="44"/>
      <c r="AQ96" s="45"/>
      <c r="AR96" s="44"/>
      <c r="AS96" s="45"/>
      <c r="AT96" s="44"/>
      <c r="AU96" s="45"/>
      <c r="AV96" s="44"/>
      <c r="AW96" s="45"/>
      <c r="AX96" s="44"/>
      <c r="AY96" s="45"/>
      <c r="AZ96" s="44"/>
      <c r="BA96" s="45"/>
      <c r="BB96" s="44"/>
      <c r="BC96" s="45"/>
      <c r="BD96" s="62">
        <f t="shared" si="435"/>
        <v>0</v>
      </c>
      <c r="BE96" s="45"/>
      <c r="BF96" s="62">
        <f t="shared" si="436"/>
        <v>0</v>
      </c>
      <c r="BG96" s="45"/>
      <c r="BH96" s="62">
        <f t="shared" si="437"/>
        <v>0</v>
      </c>
      <c r="BI96" s="45"/>
      <c r="BJ96" s="62">
        <f t="shared" si="438"/>
        <v>0</v>
      </c>
      <c r="BK96" s="45"/>
      <c r="BL96" s="62">
        <f t="shared" si="438"/>
        <v>0</v>
      </c>
      <c r="BM96" s="45"/>
      <c r="BN96" s="62">
        <f t="shared" si="439"/>
        <v>0</v>
      </c>
      <c r="BO96" s="45"/>
      <c r="BP96" s="62">
        <f t="shared" si="439"/>
        <v>0</v>
      </c>
      <c r="BQ96" s="81"/>
      <c r="BR96" s="62">
        <f t="shared" si="440"/>
        <v>0</v>
      </c>
      <c r="BS96" s="45"/>
      <c r="BT96" s="62">
        <f t="shared" si="441"/>
        <v>0</v>
      </c>
      <c r="BU96" s="45"/>
      <c r="BV96" s="62">
        <f t="shared" si="442"/>
        <v>0</v>
      </c>
      <c r="BW96" s="48"/>
      <c r="BX96" s="62">
        <f t="shared" si="442"/>
        <v>0</v>
      </c>
      <c r="BY96" s="45"/>
      <c r="BZ96" s="62">
        <f t="shared" si="443"/>
        <v>0</v>
      </c>
      <c r="CA96" s="48"/>
      <c r="CB96" s="62">
        <f t="shared" si="444"/>
        <v>0</v>
      </c>
      <c r="CC96" s="45"/>
      <c r="CD96" s="62">
        <f t="shared" si="445"/>
        <v>0</v>
      </c>
      <c r="CE96" s="45"/>
      <c r="CF96" s="62">
        <f t="shared" si="446"/>
        <v>0</v>
      </c>
      <c r="CG96" s="44"/>
      <c r="CH96" s="62">
        <f t="shared" si="447"/>
        <v>0</v>
      </c>
      <c r="CI96" s="45"/>
      <c r="CJ96" s="62">
        <f t="shared" si="448"/>
        <v>0</v>
      </c>
      <c r="CK96" s="45"/>
      <c r="CL96" s="62">
        <f t="shared" si="449"/>
        <v>0</v>
      </c>
      <c r="CM96" s="45"/>
      <c r="CN96" s="62">
        <f t="shared" si="450"/>
        <v>0</v>
      </c>
      <c r="CO96" s="45"/>
      <c r="CP96" s="62">
        <f t="shared" si="451"/>
        <v>0</v>
      </c>
      <c r="CQ96" s="45"/>
      <c r="CR96" s="62">
        <f t="shared" si="452"/>
        <v>0</v>
      </c>
      <c r="CS96" s="45"/>
      <c r="CT96" s="62">
        <f>(CS96*$E96*$F96*((1-$G96)+$G96*$N96*$H96))</f>
        <v>0</v>
      </c>
      <c r="CU96" s="44"/>
      <c r="CV96" s="44"/>
      <c r="CW96" s="44"/>
      <c r="CX96" s="44"/>
      <c r="CY96" s="44"/>
      <c r="CZ96" s="44"/>
      <c r="DA96" s="44"/>
      <c r="DB96" s="44"/>
      <c r="DC96" s="44"/>
      <c r="DD96" s="44"/>
      <c r="DE96" s="50">
        <f t="shared" si="430"/>
        <v>155</v>
      </c>
      <c r="DF96" s="50">
        <f t="shared" si="430"/>
        <v>15374705.955839999</v>
      </c>
    </row>
    <row r="97" spans="1:110" s="6" customFormat="1" ht="30" x14ac:dyDescent="0.25">
      <c r="A97" s="70"/>
      <c r="B97" s="70">
        <v>68</v>
      </c>
      <c r="C97" s="71" t="s">
        <v>284</v>
      </c>
      <c r="D97" s="35" t="s">
        <v>285</v>
      </c>
      <c r="E97" s="36">
        <v>15030</v>
      </c>
      <c r="F97" s="37">
        <v>13.27</v>
      </c>
      <c r="G97" s="101">
        <v>0.31859999999999999</v>
      </c>
      <c r="H97" s="39">
        <v>1</v>
      </c>
      <c r="I97" s="40"/>
      <c r="J97" s="40"/>
      <c r="K97" s="41">
        <v>1.4</v>
      </c>
      <c r="L97" s="41">
        <v>1.68</v>
      </c>
      <c r="M97" s="41">
        <v>2.23</v>
      </c>
      <c r="N97" s="42">
        <v>2.57</v>
      </c>
      <c r="O97" s="51"/>
      <c r="P97" s="44"/>
      <c r="Q97" s="45"/>
      <c r="R97" s="44"/>
      <c r="S97" s="45"/>
      <c r="T97" s="44"/>
      <c r="U97" s="44">
        <v>19</v>
      </c>
      <c r="V97" s="62">
        <f>(U97*$E97*$F97*((1-$G97)+$G97*$K97*$H97))</f>
        <v>4272449.5514160004</v>
      </c>
      <c r="W97" s="45"/>
      <c r="X97" s="44"/>
      <c r="Y97" s="45"/>
      <c r="Z97" s="44"/>
      <c r="AA97" s="36"/>
      <c r="AB97" s="44"/>
      <c r="AC97" s="45"/>
      <c r="AD97" s="44"/>
      <c r="AE97" s="45"/>
      <c r="AF97" s="44"/>
      <c r="AG97" s="45">
        <v>0</v>
      </c>
      <c r="AH97" s="62">
        <f>(AG97*$E97*$F97*((1-$G97)+$G97*$K97*$H97))</f>
        <v>0</v>
      </c>
      <c r="AI97" s="45">
        <v>0</v>
      </c>
      <c r="AJ97" s="44">
        <f t="shared" si="406"/>
        <v>0</v>
      </c>
      <c r="AK97" s="45"/>
      <c r="AL97" s="44">
        <f t="shared" si="407"/>
        <v>0</v>
      </c>
      <c r="AM97" s="36"/>
      <c r="AN97" s="44"/>
      <c r="AO97" s="45"/>
      <c r="AP97" s="44"/>
      <c r="AQ97" s="45"/>
      <c r="AR97" s="44"/>
      <c r="AS97" s="45"/>
      <c r="AT97" s="44"/>
      <c r="AU97" s="45"/>
      <c r="AV97" s="44"/>
      <c r="AW97" s="45"/>
      <c r="AX97" s="44"/>
      <c r="AY97" s="45"/>
      <c r="AZ97" s="44"/>
      <c r="BA97" s="45"/>
      <c r="BB97" s="44"/>
      <c r="BC97" s="45"/>
      <c r="BD97" s="62">
        <f t="shared" si="435"/>
        <v>0</v>
      </c>
      <c r="BE97" s="45"/>
      <c r="BF97" s="62">
        <f t="shared" si="436"/>
        <v>0</v>
      </c>
      <c r="BG97" s="45"/>
      <c r="BH97" s="62">
        <f t="shared" si="437"/>
        <v>0</v>
      </c>
      <c r="BI97" s="45"/>
      <c r="BJ97" s="62">
        <f t="shared" si="438"/>
        <v>0</v>
      </c>
      <c r="BK97" s="45"/>
      <c r="BL97" s="62">
        <f t="shared" si="438"/>
        <v>0</v>
      </c>
      <c r="BM97" s="45"/>
      <c r="BN97" s="62">
        <f t="shared" si="439"/>
        <v>0</v>
      </c>
      <c r="BO97" s="45"/>
      <c r="BP97" s="62">
        <f t="shared" si="439"/>
        <v>0</v>
      </c>
      <c r="BQ97" s="81"/>
      <c r="BR97" s="62">
        <f t="shared" si="440"/>
        <v>0</v>
      </c>
      <c r="BS97" s="45"/>
      <c r="BT97" s="62">
        <f t="shared" si="441"/>
        <v>0</v>
      </c>
      <c r="BU97" s="45"/>
      <c r="BV97" s="62">
        <f t="shared" si="442"/>
        <v>0</v>
      </c>
      <c r="BW97" s="48"/>
      <c r="BX97" s="62">
        <f t="shared" si="442"/>
        <v>0</v>
      </c>
      <c r="BY97" s="45"/>
      <c r="BZ97" s="62">
        <f t="shared" si="443"/>
        <v>0</v>
      </c>
      <c r="CA97" s="48"/>
      <c r="CB97" s="62">
        <f t="shared" si="444"/>
        <v>0</v>
      </c>
      <c r="CC97" s="45"/>
      <c r="CD97" s="62">
        <f t="shared" si="445"/>
        <v>0</v>
      </c>
      <c r="CE97" s="45"/>
      <c r="CF97" s="62">
        <f t="shared" si="446"/>
        <v>0</v>
      </c>
      <c r="CG97" s="44"/>
      <c r="CH97" s="62">
        <f t="shared" si="447"/>
        <v>0</v>
      </c>
      <c r="CI97" s="45"/>
      <c r="CJ97" s="62">
        <f t="shared" si="448"/>
        <v>0</v>
      </c>
      <c r="CK97" s="45"/>
      <c r="CL97" s="62">
        <f t="shared" si="449"/>
        <v>0</v>
      </c>
      <c r="CM97" s="45"/>
      <c r="CN97" s="62">
        <f t="shared" si="450"/>
        <v>0</v>
      </c>
      <c r="CO97" s="45"/>
      <c r="CP97" s="62">
        <f t="shared" si="451"/>
        <v>0</v>
      </c>
      <c r="CQ97" s="45"/>
      <c r="CR97" s="62">
        <f t="shared" si="452"/>
        <v>0</v>
      </c>
      <c r="CS97" s="45"/>
      <c r="CT97" s="62">
        <f>(CS97*$E97*$F97*((1-$G97)+$G97*$N97*$H97))</f>
        <v>0</v>
      </c>
      <c r="CU97" s="44"/>
      <c r="CV97" s="44"/>
      <c r="CW97" s="44"/>
      <c r="CX97" s="44"/>
      <c r="CY97" s="44"/>
      <c r="CZ97" s="44"/>
      <c r="DA97" s="44"/>
      <c r="DB97" s="44"/>
      <c r="DC97" s="44"/>
      <c r="DD97" s="44"/>
      <c r="DE97" s="50">
        <f t="shared" si="430"/>
        <v>19</v>
      </c>
      <c r="DF97" s="50">
        <f t="shared" si="430"/>
        <v>4272449.5514160004</v>
      </c>
    </row>
    <row r="98" spans="1:110" s="6" customFormat="1" ht="30" x14ac:dyDescent="0.25">
      <c r="A98" s="70"/>
      <c r="B98" s="70">
        <v>69</v>
      </c>
      <c r="C98" s="71" t="s">
        <v>286</v>
      </c>
      <c r="D98" s="35" t="s">
        <v>287</v>
      </c>
      <c r="E98" s="36">
        <v>15030</v>
      </c>
      <c r="F98" s="37">
        <v>25.33</v>
      </c>
      <c r="G98" s="101">
        <v>0.16689999999999999</v>
      </c>
      <c r="H98" s="39">
        <v>1</v>
      </c>
      <c r="I98" s="40"/>
      <c r="J98" s="40"/>
      <c r="K98" s="41">
        <v>1.4</v>
      </c>
      <c r="L98" s="41">
        <v>1.68</v>
      </c>
      <c r="M98" s="41">
        <v>2.23</v>
      </c>
      <c r="N98" s="42">
        <v>2.57</v>
      </c>
      <c r="O98" s="51"/>
      <c r="P98" s="44"/>
      <c r="Q98" s="45"/>
      <c r="R98" s="44"/>
      <c r="S98" s="45"/>
      <c r="T98" s="44"/>
      <c r="U98" s="44">
        <v>13</v>
      </c>
      <c r="V98" s="62">
        <f>(U98*$E98*$F98*((1-$G98)+$G98*$K98*$H98))</f>
        <v>5279639.2080119988</v>
      </c>
      <c r="W98" s="45"/>
      <c r="X98" s="44"/>
      <c r="Y98" s="45"/>
      <c r="Z98" s="44"/>
      <c r="AA98" s="36"/>
      <c r="AB98" s="44"/>
      <c r="AC98" s="45"/>
      <c r="AD98" s="44"/>
      <c r="AE98" s="45"/>
      <c r="AF98" s="44"/>
      <c r="AG98" s="45">
        <v>0</v>
      </c>
      <c r="AH98" s="62">
        <f>(AG98*$E98*$F98*((1-$G98)+$G98*$K98*$H98))</f>
        <v>0</v>
      </c>
      <c r="AI98" s="45">
        <v>0</v>
      </c>
      <c r="AJ98" s="44">
        <f t="shared" si="406"/>
        <v>0</v>
      </c>
      <c r="AK98" s="45"/>
      <c r="AL98" s="44">
        <f t="shared" si="407"/>
        <v>0</v>
      </c>
      <c r="AM98" s="36"/>
      <c r="AN98" s="44"/>
      <c r="AO98" s="45"/>
      <c r="AP98" s="44"/>
      <c r="AQ98" s="45"/>
      <c r="AR98" s="44"/>
      <c r="AS98" s="45"/>
      <c r="AT98" s="44"/>
      <c r="AU98" s="45"/>
      <c r="AV98" s="44"/>
      <c r="AW98" s="45"/>
      <c r="AX98" s="44"/>
      <c r="AY98" s="45"/>
      <c r="AZ98" s="44"/>
      <c r="BA98" s="45"/>
      <c r="BB98" s="44"/>
      <c r="BC98" s="45"/>
      <c r="BD98" s="62">
        <f t="shared" si="435"/>
        <v>0</v>
      </c>
      <c r="BE98" s="45"/>
      <c r="BF98" s="62">
        <f t="shared" si="436"/>
        <v>0</v>
      </c>
      <c r="BG98" s="45"/>
      <c r="BH98" s="62">
        <f t="shared" si="437"/>
        <v>0</v>
      </c>
      <c r="BI98" s="45"/>
      <c r="BJ98" s="62">
        <f t="shared" si="438"/>
        <v>0</v>
      </c>
      <c r="BK98" s="45"/>
      <c r="BL98" s="62">
        <f t="shared" si="438"/>
        <v>0</v>
      </c>
      <c r="BM98" s="45"/>
      <c r="BN98" s="62">
        <f t="shared" si="439"/>
        <v>0</v>
      </c>
      <c r="BO98" s="45"/>
      <c r="BP98" s="62">
        <f t="shared" si="439"/>
        <v>0</v>
      </c>
      <c r="BQ98" s="81"/>
      <c r="BR98" s="62">
        <f t="shared" si="440"/>
        <v>0</v>
      </c>
      <c r="BS98" s="45"/>
      <c r="BT98" s="62">
        <f t="shared" si="441"/>
        <v>0</v>
      </c>
      <c r="BU98" s="45"/>
      <c r="BV98" s="62">
        <f t="shared" si="442"/>
        <v>0</v>
      </c>
      <c r="BW98" s="48"/>
      <c r="BX98" s="62">
        <f t="shared" si="442"/>
        <v>0</v>
      </c>
      <c r="BY98" s="45"/>
      <c r="BZ98" s="62">
        <f t="shared" si="443"/>
        <v>0</v>
      </c>
      <c r="CA98" s="48"/>
      <c r="CB98" s="62">
        <f t="shared" si="444"/>
        <v>0</v>
      </c>
      <c r="CC98" s="45"/>
      <c r="CD98" s="62">
        <f t="shared" si="445"/>
        <v>0</v>
      </c>
      <c r="CE98" s="45"/>
      <c r="CF98" s="62">
        <f t="shared" si="446"/>
        <v>0</v>
      </c>
      <c r="CG98" s="44"/>
      <c r="CH98" s="62">
        <f t="shared" si="447"/>
        <v>0</v>
      </c>
      <c r="CI98" s="45"/>
      <c r="CJ98" s="62">
        <f t="shared" si="448"/>
        <v>0</v>
      </c>
      <c r="CK98" s="45"/>
      <c r="CL98" s="62">
        <f t="shared" si="449"/>
        <v>0</v>
      </c>
      <c r="CM98" s="45"/>
      <c r="CN98" s="62">
        <f t="shared" si="450"/>
        <v>0</v>
      </c>
      <c r="CO98" s="45"/>
      <c r="CP98" s="62">
        <f t="shared" si="451"/>
        <v>0</v>
      </c>
      <c r="CQ98" s="45"/>
      <c r="CR98" s="62">
        <f t="shared" si="452"/>
        <v>0</v>
      </c>
      <c r="CS98" s="45"/>
      <c r="CT98" s="62">
        <f>(CS98*$E98*$F98*((1-$G98)+$G98*$N98*$H98))</f>
        <v>0</v>
      </c>
      <c r="CU98" s="44"/>
      <c r="CV98" s="44"/>
      <c r="CW98" s="44"/>
      <c r="CX98" s="44"/>
      <c r="CY98" s="44"/>
      <c r="CZ98" s="44"/>
      <c r="DA98" s="44"/>
      <c r="DB98" s="44"/>
      <c r="DC98" s="44"/>
      <c r="DD98" s="44"/>
      <c r="DE98" s="50">
        <f t="shared" si="430"/>
        <v>13</v>
      </c>
      <c r="DF98" s="50">
        <f t="shared" si="430"/>
        <v>5279639.2080119988</v>
      </c>
    </row>
    <row r="99" spans="1:110" s="6" customFormat="1" ht="45" x14ac:dyDescent="0.25">
      <c r="A99" s="70"/>
      <c r="B99" s="70">
        <v>70</v>
      </c>
      <c r="C99" s="71" t="s">
        <v>288</v>
      </c>
      <c r="D99" s="99" t="s">
        <v>289</v>
      </c>
      <c r="E99" s="36">
        <v>15030</v>
      </c>
      <c r="F99" s="102">
        <v>0.21</v>
      </c>
      <c r="G99" s="38"/>
      <c r="H99" s="39">
        <v>1</v>
      </c>
      <c r="I99" s="40"/>
      <c r="J99" s="40"/>
      <c r="K99" s="41">
        <v>1.4</v>
      </c>
      <c r="L99" s="41">
        <v>1.68</v>
      </c>
      <c r="M99" s="41">
        <v>2.23</v>
      </c>
      <c r="N99" s="42">
        <v>2.57</v>
      </c>
      <c r="O99" s="51"/>
      <c r="P99" s="44">
        <f>SUM(O99*$E99*$F99*$H99*$K99*$P$10)</f>
        <v>0</v>
      </c>
      <c r="Q99" s="45">
        <v>0</v>
      </c>
      <c r="R99" s="43"/>
      <c r="S99" s="45"/>
      <c r="T99" s="44">
        <f>SUM(S99*$E99*$F99*$H99*$K99*T$10)</f>
        <v>0</v>
      </c>
      <c r="U99" s="44">
        <v>0</v>
      </c>
      <c r="V99" s="44">
        <f>SUM(U99*$E99*$F99*$H99*$K99*$V$10)</f>
        <v>0</v>
      </c>
      <c r="W99" s="45">
        <v>0</v>
      </c>
      <c r="X99" s="43"/>
      <c r="Y99" s="45"/>
      <c r="Z99" s="43"/>
      <c r="AA99" s="36"/>
      <c r="AB99" s="43"/>
      <c r="AC99" s="45"/>
      <c r="AD99" s="43"/>
      <c r="AE99" s="45">
        <v>0</v>
      </c>
      <c r="AF99" s="43">
        <v>0</v>
      </c>
      <c r="AG99" s="45">
        <v>0</v>
      </c>
      <c r="AH99" s="44">
        <f>AG99*$E99*$F99*$H99*$K99*AH$10</f>
        <v>0</v>
      </c>
      <c r="AI99" s="45">
        <v>0</v>
      </c>
      <c r="AJ99" s="44">
        <f t="shared" si="406"/>
        <v>0</v>
      </c>
      <c r="AK99" s="45">
        <v>0</v>
      </c>
      <c r="AL99" s="44">
        <f t="shared" si="407"/>
        <v>0</v>
      </c>
      <c r="AM99" s="36"/>
      <c r="AN99" s="43"/>
      <c r="AO99" s="45"/>
      <c r="AP99" s="43"/>
      <c r="AQ99" s="45">
        <v>0</v>
      </c>
      <c r="AR99" s="43"/>
      <c r="AS99" s="45">
        <v>0</v>
      </c>
      <c r="AT99" s="43"/>
      <c r="AU99" s="45"/>
      <c r="AV99" s="43"/>
      <c r="AW99" s="45"/>
      <c r="AX99" s="43"/>
      <c r="AY99" s="45"/>
      <c r="AZ99" s="43"/>
      <c r="BA99" s="51"/>
      <c r="BB99" s="43"/>
      <c r="BC99" s="45">
        <v>0</v>
      </c>
      <c r="BD99" s="44">
        <f t="shared" ref="BD99:BD102" si="453">SUM(BC99*$E99*$F99*$H99*$K99*BD$10)</f>
        <v>0</v>
      </c>
      <c r="BE99" s="45">
        <v>0</v>
      </c>
      <c r="BF99" s="44">
        <f t="shared" ref="BF99:BF102" si="454">SUM(BE99*$E99*$F99*$H99*$K99*BF$10)</f>
        <v>0</v>
      </c>
      <c r="BG99" s="45">
        <v>0</v>
      </c>
      <c r="BH99" s="44">
        <f t="shared" ref="BH99:BH102" si="455">SUM(BG99*$E99*$F99*$H99*$K99*BH$10)</f>
        <v>0</v>
      </c>
      <c r="BI99" s="51"/>
      <c r="BJ99" s="44">
        <f t="shared" ref="BJ99:BL102" si="456">SUM(BI99*$E99*$F99*$H99*$K99*BJ$10)</f>
        <v>0</v>
      </c>
      <c r="BK99" s="45"/>
      <c r="BL99" s="44">
        <f t="shared" si="456"/>
        <v>0</v>
      </c>
      <c r="BM99" s="51"/>
      <c r="BN99" s="44">
        <f t="shared" ref="BN99:BP102" si="457">BM99*$E99*$F99*$H99*$L99*BN$10</f>
        <v>0</v>
      </c>
      <c r="BO99" s="45">
        <v>0</v>
      </c>
      <c r="BP99" s="44">
        <f t="shared" si="457"/>
        <v>0</v>
      </c>
      <c r="BQ99" s="81">
        <v>0</v>
      </c>
      <c r="BR99" s="44">
        <f t="shared" ref="BR99:BR102" si="458">BQ99*$E99*$F99*$H99*$L99*BR$10</f>
        <v>0</v>
      </c>
      <c r="BS99" s="45">
        <v>0</v>
      </c>
      <c r="BT99" s="44">
        <f t="shared" ref="BT99:BT102" si="459">BS99*$E99*$F99*$H99*$L99*BT$10</f>
        <v>0</v>
      </c>
      <c r="BU99" s="45">
        <v>0</v>
      </c>
      <c r="BV99" s="44">
        <f t="shared" ref="BV99:BX102" si="460">BU99*$E99*$F99*$H99*$L99*BV$10</f>
        <v>0</v>
      </c>
      <c r="BW99" s="48">
        <v>0</v>
      </c>
      <c r="BX99" s="44">
        <f t="shared" si="460"/>
        <v>0</v>
      </c>
      <c r="BY99" s="45">
        <v>0</v>
      </c>
      <c r="BZ99" s="44">
        <f t="shared" ref="BZ99:BZ102" si="461">BY99*$E99*$F99*$H99*$L99*BZ$10</f>
        <v>0</v>
      </c>
      <c r="CA99" s="48"/>
      <c r="CB99" s="44">
        <f t="shared" ref="CB99:CB102" si="462">CA99*$E99*$F99*$H99*$L99*CB$10</f>
        <v>0</v>
      </c>
      <c r="CC99" s="45">
        <v>0</v>
      </c>
      <c r="CD99" s="44">
        <f t="shared" ref="CD99:CD102" si="463">CC99*$E99*$F99*$H99*$L99*CD$10</f>
        <v>0</v>
      </c>
      <c r="CE99" s="45">
        <v>0</v>
      </c>
      <c r="CF99" s="44">
        <f t="shared" ref="CF99:CF102" si="464">CE99*$E99*$F99*$H99*$L99*CF$10</f>
        <v>0</v>
      </c>
      <c r="CG99" s="44">
        <v>0</v>
      </c>
      <c r="CH99" s="44">
        <f t="shared" ref="CH99:CH102" si="465">CG99*$E99*$F99*$H99*$L99*CH$10</f>
        <v>0</v>
      </c>
      <c r="CI99" s="45">
        <v>0</v>
      </c>
      <c r="CJ99" s="44">
        <f t="shared" ref="CJ99:CJ102" si="466">CI99*$E99*$F99*$H99*$L99*CJ$10</f>
        <v>0</v>
      </c>
      <c r="CK99" s="45"/>
      <c r="CL99" s="44">
        <f t="shared" ref="CL99:CL102" si="467">CK99*$E99*$F99*$H99*$L99*CL$10</f>
        <v>0</v>
      </c>
      <c r="CM99" s="45"/>
      <c r="CN99" s="44">
        <f t="shared" ref="CN99:CN102" si="468">CM99*$E99*$F99*$H99*$L99*CN$10</f>
        <v>0</v>
      </c>
      <c r="CO99" s="45">
        <v>0</v>
      </c>
      <c r="CP99" s="44">
        <f t="shared" ref="CP99:CP102" si="469">CO99*$E99*$F99*$H99*$L99*CP$10</f>
        <v>0</v>
      </c>
      <c r="CQ99" s="45">
        <v>0</v>
      </c>
      <c r="CR99" s="44">
        <f t="shared" ref="CR99:CR102" si="470">CQ99*$E99*$F99*$H99*$M99*CR$10</f>
        <v>0</v>
      </c>
      <c r="CS99" s="45">
        <v>0</v>
      </c>
      <c r="CT99" s="43"/>
      <c r="CU99" s="44"/>
      <c r="CV99" s="43"/>
      <c r="CW99" s="44"/>
      <c r="CX99" s="43"/>
      <c r="CY99" s="43"/>
      <c r="CZ99" s="43"/>
      <c r="DA99" s="43"/>
      <c r="DB99" s="43"/>
      <c r="DC99" s="43"/>
      <c r="DD99" s="43"/>
      <c r="DE99" s="50">
        <f t="shared" si="430"/>
        <v>0</v>
      </c>
      <c r="DF99" s="50">
        <f t="shared" si="430"/>
        <v>0</v>
      </c>
    </row>
    <row r="100" spans="1:110" s="6" customFormat="1" ht="45" x14ac:dyDescent="0.25">
      <c r="A100" s="70"/>
      <c r="B100" s="70">
        <v>71</v>
      </c>
      <c r="C100" s="71" t="s">
        <v>290</v>
      </c>
      <c r="D100" s="99" t="s">
        <v>291</v>
      </c>
      <c r="E100" s="36">
        <v>15030</v>
      </c>
      <c r="F100" s="102">
        <v>0.94</v>
      </c>
      <c r="G100" s="38"/>
      <c r="H100" s="39">
        <v>1</v>
      </c>
      <c r="I100" s="40"/>
      <c r="J100" s="40"/>
      <c r="K100" s="41">
        <v>1.4</v>
      </c>
      <c r="L100" s="41">
        <v>1.68</v>
      </c>
      <c r="M100" s="41">
        <v>2.23</v>
      </c>
      <c r="N100" s="42">
        <v>2.57</v>
      </c>
      <c r="O100" s="51"/>
      <c r="P100" s="44">
        <f>SUM(O100*$E100*$F100*$H100*$K100*$P$10)</f>
        <v>0</v>
      </c>
      <c r="Q100" s="45"/>
      <c r="R100" s="43"/>
      <c r="S100" s="45">
        <v>11</v>
      </c>
      <c r="T100" s="44">
        <f>SUM(S100*$E100*$F100*$H100*$K100*T$10)</f>
        <v>217574.27999999997</v>
      </c>
      <c r="U100" s="44"/>
      <c r="V100" s="44"/>
      <c r="W100" s="45"/>
      <c r="X100" s="43"/>
      <c r="Y100" s="45"/>
      <c r="Z100" s="43"/>
      <c r="AA100" s="36"/>
      <c r="AB100" s="43"/>
      <c r="AC100" s="45"/>
      <c r="AD100" s="43"/>
      <c r="AE100" s="45"/>
      <c r="AF100" s="43"/>
      <c r="AG100" s="45"/>
      <c r="AH100" s="44"/>
      <c r="AI100" s="45"/>
      <c r="AJ100" s="44">
        <f t="shared" si="406"/>
        <v>0</v>
      </c>
      <c r="AK100" s="45"/>
      <c r="AL100" s="44">
        <f t="shared" si="407"/>
        <v>0</v>
      </c>
      <c r="AM100" s="36"/>
      <c r="AN100" s="43"/>
      <c r="AO100" s="45"/>
      <c r="AP100" s="43"/>
      <c r="AQ100" s="45"/>
      <c r="AR100" s="43"/>
      <c r="AS100" s="45"/>
      <c r="AT100" s="43"/>
      <c r="AU100" s="45"/>
      <c r="AV100" s="43"/>
      <c r="AW100" s="45"/>
      <c r="AX100" s="43"/>
      <c r="AY100" s="45"/>
      <c r="AZ100" s="43"/>
      <c r="BA100" s="51"/>
      <c r="BB100" s="43"/>
      <c r="BC100" s="45"/>
      <c r="BD100" s="44">
        <f t="shared" si="453"/>
        <v>0</v>
      </c>
      <c r="BE100" s="45"/>
      <c r="BF100" s="44">
        <f t="shared" si="454"/>
        <v>0</v>
      </c>
      <c r="BG100" s="45"/>
      <c r="BH100" s="44">
        <f t="shared" si="455"/>
        <v>0</v>
      </c>
      <c r="BI100" s="51"/>
      <c r="BJ100" s="44">
        <f t="shared" si="456"/>
        <v>0</v>
      </c>
      <c r="BK100" s="45"/>
      <c r="BL100" s="44">
        <f t="shared" si="456"/>
        <v>0</v>
      </c>
      <c r="BM100" s="51"/>
      <c r="BN100" s="44">
        <f t="shared" si="457"/>
        <v>0</v>
      </c>
      <c r="BO100" s="45"/>
      <c r="BP100" s="44">
        <f t="shared" si="457"/>
        <v>0</v>
      </c>
      <c r="BQ100" s="81"/>
      <c r="BR100" s="44">
        <f t="shared" si="458"/>
        <v>0</v>
      </c>
      <c r="BS100" s="45"/>
      <c r="BT100" s="44">
        <f t="shared" si="459"/>
        <v>0</v>
      </c>
      <c r="BU100" s="45"/>
      <c r="BV100" s="44">
        <f t="shared" si="460"/>
        <v>0</v>
      </c>
      <c r="BW100" s="48"/>
      <c r="BX100" s="44">
        <f t="shared" si="460"/>
        <v>0</v>
      </c>
      <c r="BY100" s="45"/>
      <c r="BZ100" s="44">
        <f t="shared" si="461"/>
        <v>0</v>
      </c>
      <c r="CA100" s="48"/>
      <c r="CB100" s="44">
        <f t="shared" si="462"/>
        <v>0</v>
      </c>
      <c r="CC100" s="45"/>
      <c r="CD100" s="44">
        <f t="shared" si="463"/>
        <v>0</v>
      </c>
      <c r="CE100" s="45"/>
      <c r="CF100" s="44">
        <f t="shared" si="464"/>
        <v>0</v>
      </c>
      <c r="CG100" s="44"/>
      <c r="CH100" s="44">
        <f t="shared" si="465"/>
        <v>0</v>
      </c>
      <c r="CI100" s="45"/>
      <c r="CJ100" s="44">
        <f t="shared" si="466"/>
        <v>0</v>
      </c>
      <c r="CK100" s="45"/>
      <c r="CL100" s="44">
        <f t="shared" si="467"/>
        <v>0</v>
      </c>
      <c r="CM100" s="45"/>
      <c r="CN100" s="44">
        <f t="shared" si="468"/>
        <v>0</v>
      </c>
      <c r="CO100" s="45"/>
      <c r="CP100" s="44">
        <f t="shared" si="469"/>
        <v>0</v>
      </c>
      <c r="CQ100" s="45"/>
      <c r="CR100" s="44">
        <f t="shared" si="470"/>
        <v>0</v>
      </c>
      <c r="CS100" s="45"/>
      <c r="CT100" s="43"/>
      <c r="CU100" s="44"/>
      <c r="CV100" s="43"/>
      <c r="CW100" s="44"/>
      <c r="CX100" s="43"/>
      <c r="CY100" s="43"/>
      <c r="CZ100" s="43"/>
      <c r="DA100" s="43"/>
      <c r="DB100" s="43"/>
      <c r="DC100" s="43"/>
      <c r="DD100" s="43"/>
      <c r="DE100" s="50">
        <f t="shared" si="430"/>
        <v>11</v>
      </c>
      <c r="DF100" s="50">
        <f t="shared" si="430"/>
        <v>217574.27999999997</v>
      </c>
    </row>
    <row r="101" spans="1:110" s="6" customFormat="1" ht="45" x14ac:dyDescent="0.25">
      <c r="A101" s="70"/>
      <c r="B101" s="70">
        <v>72</v>
      </c>
      <c r="C101" s="71" t="s">
        <v>292</v>
      </c>
      <c r="D101" s="99" t="s">
        <v>293</v>
      </c>
      <c r="E101" s="36">
        <v>15030</v>
      </c>
      <c r="F101" s="102">
        <v>2.29</v>
      </c>
      <c r="G101" s="38"/>
      <c r="H101" s="39">
        <v>1</v>
      </c>
      <c r="I101" s="40"/>
      <c r="J101" s="40"/>
      <c r="K101" s="41">
        <v>1.4</v>
      </c>
      <c r="L101" s="41">
        <v>1.68</v>
      </c>
      <c r="M101" s="41">
        <v>2.23</v>
      </c>
      <c r="N101" s="42">
        <v>2.57</v>
      </c>
      <c r="O101" s="51"/>
      <c r="P101" s="44">
        <f>SUM(O101*$E101*$F101*$H101*$K101*$P$10)</f>
        <v>0</v>
      </c>
      <c r="Q101" s="45"/>
      <c r="R101" s="43"/>
      <c r="S101" s="45">
        <v>1</v>
      </c>
      <c r="T101" s="44">
        <f>SUM(S101*$E101*$F101*$H101*$K101*T$10)</f>
        <v>48186.179999999993</v>
      </c>
      <c r="U101" s="44"/>
      <c r="V101" s="44"/>
      <c r="W101" s="45"/>
      <c r="X101" s="43"/>
      <c r="Y101" s="45"/>
      <c r="Z101" s="43"/>
      <c r="AA101" s="36"/>
      <c r="AB101" s="43"/>
      <c r="AC101" s="45"/>
      <c r="AD101" s="43"/>
      <c r="AE101" s="45"/>
      <c r="AF101" s="43"/>
      <c r="AG101" s="45"/>
      <c r="AH101" s="44"/>
      <c r="AI101" s="45"/>
      <c r="AJ101" s="44">
        <f t="shared" si="406"/>
        <v>0</v>
      </c>
      <c r="AK101" s="45"/>
      <c r="AL101" s="44">
        <f t="shared" si="407"/>
        <v>0</v>
      </c>
      <c r="AM101" s="36"/>
      <c r="AN101" s="43"/>
      <c r="AO101" s="45"/>
      <c r="AP101" s="43"/>
      <c r="AQ101" s="45"/>
      <c r="AR101" s="43"/>
      <c r="AS101" s="45"/>
      <c r="AT101" s="43"/>
      <c r="AU101" s="45"/>
      <c r="AV101" s="43"/>
      <c r="AW101" s="45"/>
      <c r="AX101" s="43"/>
      <c r="AY101" s="45"/>
      <c r="AZ101" s="43"/>
      <c r="BA101" s="51"/>
      <c r="BB101" s="43"/>
      <c r="BC101" s="45"/>
      <c r="BD101" s="44">
        <f t="shared" si="453"/>
        <v>0</v>
      </c>
      <c r="BE101" s="45"/>
      <c r="BF101" s="44">
        <f t="shared" si="454"/>
        <v>0</v>
      </c>
      <c r="BG101" s="45"/>
      <c r="BH101" s="44">
        <f t="shared" si="455"/>
        <v>0</v>
      </c>
      <c r="BI101" s="51"/>
      <c r="BJ101" s="44">
        <f t="shared" si="456"/>
        <v>0</v>
      </c>
      <c r="BK101" s="45"/>
      <c r="BL101" s="44">
        <f t="shared" si="456"/>
        <v>0</v>
      </c>
      <c r="BM101" s="51"/>
      <c r="BN101" s="44">
        <f t="shared" si="457"/>
        <v>0</v>
      </c>
      <c r="BO101" s="45"/>
      <c r="BP101" s="44">
        <f t="shared" si="457"/>
        <v>0</v>
      </c>
      <c r="BQ101" s="81"/>
      <c r="BR101" s="44">
        <f t="shared" si="458"/>
        <v>0</v>
      </c>
      <c r="BS101" s="45"/>
      <c r="BT101" s="44">
        <f t="shared" si="459"/>
        <v>0</v>
      </c>
      <c r="BU101" s="45"/>
      <c r="BV101" s="44">
        <f t="shared" si="460"/>
        <v>0</v>
      </c>
      <c r="BW101" s="48"/>
      <c r="BX101" s="44">
        <f t="shared" si="460"/>
        <v>0</v>
      </c>
      <c r="BY101" s="45"/>
      <c r="BZ101" s="44">
        <f t="shared" si="461"/>
        <v>0</v>
      </c>
      <c r="CA101" s="48"/>
      <c r="CB101" s="44">
        <f t="shared" si="462"/>
        <v>0</v>
      </c>
      <c r="CC101" s="45"/>
      <c r="CD101" s="44">
        <f t="shared" si="463"/>
        <v>0</v>
      </c>
      <c r="CE101" s="45"/>
      <c r="CF101" s="44">
        <f t="shared" si="464"/>
        <v>0</v>
      </c>
      <c r="CG101" s="44"/>
      <c r="CH101" s="44">
        <f t="shared" si="465"/>
        <v>0</v>
      </c>
      <c r="CI101" s="45"/>
      <c r="CJ101" s="44">
        <f t="shared" si="466"/>
        <v>0</v>
      </c>
      <c r="CK101" s="45"/>
      <c r="CL101" s="44">
        <f t="shared" si="467"/>
        <v>0</v>
      </c>
      <c r="CM101" s="45"/>
      <c r="CN101" s="44">
        <f t="shared" si="468"/>
        <v>0</v>
      </c>
      <c r="CO101" s="45"/>
      <c r="CP101" s="44">
        <f t="shared" si="469"/>
        <v>0</v>
      </c>
      <c r="CQ101" s="45"/>
      <c r="CR101" s="44">
        <f t="shared" si="470"/>
        <v>0</v>
      </c>
      <c r="CS101" s="45"/>
      <c r="CT101" s="43"/>
      <c r="CU101" s="44"/>
      <c r="CV101" s="43"/>
      <c r="CW101" s="44"/>
      <c r="CX101" s="43"/>
      <c r="CY101" s="43"/>
      <c r="CZ101" s="43"/>
      <c r="DA101" s="43"/>
      <c r="DB101" s="43"/>
      <c r="DC101" s="43"/>
      <c r="DD101" s="43"/>
      <c r="DE101" s="50">
        <f t="shared" si="430"/>
        <v>1</v>
      </c>
      <c r="DF101" s="50">
        <f t="shared" si="430"/>
        <v>48186.179999999993</v>
      </c>
    </row>
    <row r="102" spans="1:110" s="6" customFormat="1" ht="45" x14ac:dyDescent="0.25">
      <c r="A102" s="70"/>
      <c r="B102" s="70">
        <v>73</v>
      </c>
      <c r="C102" s="71" t="s">
        <v>294</v>
      </c>
      <c r="D102" s="99" t="s">
        <v>295</v>
      </c>
      <c r="E102" s="36">
        <v>15030</v>
      </c>
      <c r="F102" s="102">
        <v>4.22</v>
      </c>
      <c r="G102" s="38"/>
      <c r="H102" s="39">
        <v>1</v>
      </c>
      <c r="I102" s="40"/>
      <c r="J102" s="40"/>
      <c r="K102" s="41">
        <v>1.4</v>
      </c>
      <c r="L102" s="41">
        <v>1.68</v>
      </c>
      <c r="M102" s="41">
        <v>2.23</v>
      </c>
      <c r="N102" s="42">
        <v>2.57</v>
      </c>
      <c r="O102" s="51"/>
      <c r="P102" s="44">
        <f>SUM(O102*$E102*$F102*$H102*$K102*$P$10)</f>
        <v>0</v>
      </c>
      <c r="Q102" s="45"/>
      <c r="R102" s="43"/>
      <c r="S102" s="45"/>
      <c r="T102" s="44"/>
      <c r="U102" s="44"/>
      <c r="V102" s="44"/>
      <c r="W102" s="45"/>
      <c r="X102" s="43"/>
      <c r="Y102" s="45"/>
      <c r="Z102" s="43"/>
      <c r="AA102" s="36"/>
      <c r="AB102" s="43"/>
      <c r="AC102" s="45"/>
      <c r="AD102" s="43"/>
      <c r="AE102" s="45"/>
      <c r="AF102" s="43"/>
      <c r="AG102" s="45"/>
      <c r="AH102" s="44"/>
      <c r="AI102" s="45"/>
      <c r="AJ102" s="44">
        <f t="shared" si="406"/>
        <v>0</v>
      </c>
      <c r="AK102" s="45"/>
      <c r="AL102" s="44">
        <f t="shared" si="407"/>
        <v>0</v>
      </c>
      <c r="AM102" s="36"/>
      <c r="AN102" s="43"/>
      <c r="AO102" s="45"/>
      <c r="AP102" s="43"/>
      <c r="AQ102" s="45"/>
      <c r="AR102" s="43"/>
      <c r="AS102" s="45"/>
      <c r="AT102" s="43"/>
      <c r="AU102" s="45"/>
      <c r="AV102" s="43"/>
      <c r="AW102" s="45"/>
      <c r="AX102" s="43"/>
      <c r="AY102" s="45"/>
      <c r="AZ102" s="43"/>
      <c r="BA102" s="51"/>
      <c r="BB102" s="43"/>
      <c r="BC102" s="45"/>
      <c r="BD102" s="44">
        <f t="shared" si="453"/>
        <v>0</v>
      </c>
      <c r="BE102" s="45"/>
      <c r="BF102" s="44">
        <f t="shared" si="454"/>
        <v>0</v>
      </c>
      <c r="BG102" s="45"/>
      <c r="BH102" s="44">
        <f t="shared" si="455"/>
        <v>0</v>
      </c>
      <c r="BI102" s="51"/>
      <c r="BJ102" s="44">
        <f t="shared" si="456"/>
        <v>0</v>
      </c>
      <c r="BK102" s="45"/>
      <c r="BL102" s="44">
        <f t="shared" si="456"/>
        <v>0</v>
      </c>
      <c r="BM102" s="51"/>
      <c r="BN102" s="44">
        <f t="shared" si="457"/>
        <v>0</v>
      </c>
      <c r="BO102" s="45"/>
      <c r="BP102" s="44">
        <f t="shared" si="457"/>
        <v>0</v>
      </c>
      <c r="BQ102" s="81"/>
      <c r="BR102" s="44">
        <f t="shared" si="458"/>
        <v>0</v>
      </c>
      <c r="BS102" s="45"/>
      <c r="BT102" s="44">
        <f t="shared" si="459"/>
        <v>0</v>
      </c>
      <c r="BU102" s="45"/>
      <c r="BV102" s="44">
        <f t="shared" si="460"/>
        <v>0</v>
      </c>
      <c r="BW102" s="48"/>
      <c r="BX102" s="44">
        <f t="shared" si="460"/>
        <v>0</v>
      </c>
      <c r="BY102" s="45"/>
      <c r="BZ102" s="44">
        <f t="shared" si="461"/>
        <v>0</v>
      </c>
      <c r="CA102" s="48"/>
      <c r="CB102" s="44">
        <f t="shared" si="462"/>
        <v>0</v>
      </c>
      <c r="CC102" s="45"/>
      <c r="CD102" s="44">
        <f t="shared" si="463"/>
        <v>0</v>
      </c>
      <c r="CE102" s="45"/>
      <c r="CF102" s="44">
        <f t="shared" si="464"/>
        <v>0</v>
      </c>
      <c r="CG102" s="44"/>
      <c r="CH102" s="44">
        <f t="shared" si="465"/>
        <v>0</v>
      </c>
      <c r="CI102" s="45"/>
      <c r="CJ102" s="44">
        <f t="shared" si="466"/>
        <v>0</v>
      </c>
      <c r="CK102" s="45"/>
      <c r="CL102" s="44">
        <f t="shared" si="467"/>
        <v>0</v>
      </c>
      <c r="CM102" s="45"/>
      <c r="CN102" s="44">
        <f t="shared" si="468"/>
        <v>0</v>
      </c>
      <c r="CO102" s="45"/>
      <c r="CP102" s="44">
        <f t="shared" si="469"/>
        <v>0</v>
      </c>
      <c r="CQ102" s="45"/>
      <c r="CR102" s="44">
        <f t="shared" si="470"/>
        <v>0</v>
      </c>
      <c r="CS102" s="45"/>
      <c r="CT102" s="43"/>
      <c r="CU102" s="44"/>
      <c r="CV102" s="43"/>
      <c r="CW102" s="44"/>
      <c r="CX102" s="43"/>
      <c r="CY102" s="43"/>
      <c r="CZ102" s="43"/>
      <c r="DA102" s="43"/>
      <c r="DB102" s="43"/>
      <c r="DC102" s="43"/>
      <c r="DD102" s="43"/>
      <c r="DE102" s="50">
        <f t="shared" si="430"/>
        <v>0</v>
      </c>
      <c r="DF102" s="50">
        <f t="shared" si="430"/>
        <v>0</v>
      </c>
    </row>
    <row r="103" spans="1:110" s="6" customFormat="1" ht="30" x14ac:dyDescent="0.25">
      <c r="A103" s="70"/>
      <c r="B103" s="70">
        <v>74</v>
      </c>
      <c r="C103" s="71" t="s">
        <v>296</v>
      </c>
      <c r="D103" s="35" t="s">
        <v>297</v>
      </c>
      <c r="E103" s="36">
        <v>15030</v>
      </c>
      <c r="F103" s="102">
        <v>0.37</v>
      </c>
      <c r="G103" s="103">
        <v>0.621</v>
      </c>
      <c r="H103" s="39">
        <v>1</v>
      </c>
      <c r="I103" s="40"/>
      <c r="J103" s="40"/>
      <c r="K103" s="41">
        <v>1.4</v>
      </c>
      <c r="L103" s="41">
        <v>1.68</v>
      </c>
      <c r="M103" s="41">
        <v>2.23</v>
      </c>
      <c r="N103" s="42">
        <v>2.57</v>
      </c>
      <c r="O103" s="51">
        <v>5</v>
      </c>
      <c r="P103" s="62">
        <f t="shared" ref="P103:P114" si="471">(O103*$E103*$F103*((1-$G103)+$G103*$K103*$H103))</f>
        <v>34712.386200000001</v>
      </c>
      <c r="Q103" s="45"/>
      <c r="R103" s="62">
        <f t="shared" ref="R103:R114" si="472">(Q103*$E103*$F103*((1-$G103)+$G103*$K103*$H103))</f>
        <v>0</v>
      </c>
      <c r="S103" s="45"/>
      <c r="T103" s="62">
        <f t="shared" ref="T103:T114" si="473">(S103*$E103*$F103*((1-$G103)+$G103*$K103*$H103))</f>
        <v>0</v>
      </c>
      <c r="U103" s="44"/>
      <c r="V103" s="62">
        <f t="shared" ref="V103:V114" si="474">(U103*$E103*$F103*((1-$G103)+$G103*$K103*$H103))</f>
        <v>0</v>
      </c>
      <c r="W103" s="45"/>
      <c r="X103" s="62">
        <f t="shared" ref="X103:X114" si="475">(W103*$E103*$F103*((1-$G103)+$G103*$K103*$H103))</f>
        <v>0</v>
      </c>
      <c r="Y103" s="45"/>
      <c r="Z103" s="62">
        <f t="shared" ref="Z103:Z114" si="476">(Y103*$E103*$F103*((1-$G103)+$G103*$K103*$H103))</f>
        <v>0</v>
      </c>
      <c r="AA103" s="36"/>
      <c r="AB103" s="43"/>
      <c r="AC103" s="45"/>
      <c r="AD103" s="62">
        <f t="shared" ref="AD103:AD114" si="477">(AC103*$E103*$F103*((1-$G103)+$G103*$K103*$H103))</f>
        <v>0</v>
      </c>
      <c r="AE103" s="45"/>
      <c r="AF103" s="62">
        <f t="shared" ref="AF103:AF114" si="478">(AE103*$E103*$F103*((1-$G103)+$G103*$K103*$H103))</f>
        <v>0</v>
      </c>
      <c r="AG103" s="45"/>
      <c r="AH103" s="62">
        <f t="shared" ref="AH103:AH114" si="479">(AG103*$E103*$F103*((1-$G103)+$G103*$K103*$H103))</f>
        <v>0</v>
      </c>
      <c r="AI103" s="45"/>
      <c r="AJ103" s="44">
        <f t="shared" si="406"/>
        <v>0</v>
      </c>
      <c r="AK103" s="45"/>
      <c r="AL103" s="62">
        <f t="shared" ref="AL103:AL114" si="480">(AK103*$E103*$F103*((1-$G103)+$G103*$L103*$H103))</f>
        <v>0</v>
      </c>
      <c r="AM103" s="36"/>
      <c r="AN103" s="62">
        <f t="shared" ref="AN103:AN114" si="481">(AM103*$E103*$F103*((1-$G103)+$G103*$K103*$H103))</f>
        <v>0</v>
      </c>
      <c r="AO103" s="45"/>
      <c r="AP103" s="62">
        <f t="shared" ref="AP103:AP114" si="482">(AO103*$E103*$F103*((1-$G103)+$G103*$K103*$H103))</f>
        <v>0</v>
      </c>
      <c r="AQ103" s="45"/>
      <c r="AR103" s="62">
        <f t="shared" ref="AR103:AR114" si="483">(AQ103*$E103*$F103*((1-$G103)+$G103*$K103*$H103))</f>
        <v>0</v>
      </c>
      <c r="AS103" s="45"/>
      <c r="AT103" s="62">
        <f t="shared" ref="AT103:AT114" si="484">(AS103*$E103*$F103*((1-$G103)+$G103*$K103*$H103))</f>
        <v>0</v>
      </c>
      <c r="AU103" s="45"/>
      <c r="AV103" s="62">
        <f t="shared" ref="AV103:AV114" si="485">(AU103*$E103*$F103*((1-$G103)+$G103*$K103*$H103))</f>
        <v>0</v>
      </c>
      <c r="AW103" s="45"/>
      <c r="AX103" s="62">
        <f t="shared" ref="AX103:AX114" si="486">(AW103*$E103*$F103*((1-$G103)+$G103*$K103*$H103))</f>
        <v>0</v>
      </c>
      <c r="AY103" s="45"/>
      <c r="AZ103" s="43"/>
      <c r="BA103" s="51"/>
      <c r="BB103" s="62">
        <f t="shared" ref="BB103:BB114" si="487">(BA103*$E103*$F103*((1-$G103)+$G103*$K103*$H103))</f>
        <v>0</v>
      </c>
      <c r="BC103" s="45"/>
      <c r="BD103" s="62">
        <f t="shared" ref="BD103:BD114" si="488">(BC103*$E103*$F103*((1-$G103)+$G103*$K103*$H103*BD$10))</f>
        <v>0</v>
      </c>
      <c r="BE103" s="45"/>
      <c r="BF103" s="62">
        <f t="shared" ref="BF103:BF114" si="489">(BE103*$E103*$F103*((1-$G103)+$G103*$K103*$H103*BF$10))</f>
        <v>0</v>
      </c>
      <c r="BG103" s="45"/>
      <c r="BH103" s="62">
        <f t="shared" ref="BH103:BH114" si="490">(BG103*$E103*$F103*((1-$G103)+$G103*$K103*$H103*BH$10))</f>
        <v>0</v>
      </c>
      <c r="BI103" s="51"/>
      <c r="BJ103" s="62">
        <f t="shared" ref="BJ103:BL114" si="491">(BI103*$E103*$F103*((1-$G103)+$G103*$K103*$H103*BJ$10))</f>
        <v>0</v>
      </c>
      <c r="BK103" s="45"/>
      <c r="BL103" s="62">
        <f t="shared" si="491"/>
        <v>0</v>
      </c>
      <c r="BM103" s="51"/>
      <c r="BN103" s="62">
        <f t="shared" ref="BN103:BP114" si="492">(BM103*$E103*$F103*((1-$G103)+$G103*$L103*$H103*BN$10))</f>
        <v>0</v>
      </c>
      <c r="BO103" s="45"/>
      <c r="BP103" s="62">
        <f t="shared" si="492"/>
        <v>0</v>
      </c>
      <c r="BQ103" s="81"/>
      <c r="BR103" s="62">
        <f t="shared" ref="BR103:BR114" si="493">(BQ103*$E103*$F103*((1-$G103)+$G103*$L103*$H103*BR$10))</f>
        <v>0</v>
      </c>
      <c r="BS103" s="45"/>
      <c r="BT103" s="62">
        <f t="shared" ref="BT103:BT114" si="494">(BS103*$E103*$F103*((1-$G103)+$G103*$L103*$H103*BT$10))</f>
        <v>0</v>
      </c>
      <c r="BU103" s="45"/>
      <c r="BV103" s="62">
        <f t="shared" ref="BV103:BX114" si="495">(BU103*$E103*$F103*((1-$G103)+$G103*$L103*$H103*BV$10))</f>
        <v>0</v>
      </c>
      <c r="BW103" s="48"/>
      <c r="BX103" s="62">
        <f t="shared" si="495"/>
        <v>0</v>
      </c>
      <c r="BY103" s="45"/>
      <c r="BZ103" s="62">
        <f t="shared" ref="BZ103:BZ114" si="496">(BY103*$E103*$F103*((1-$G103)+$G103*$L103*$H103*BZ$10))</f>
        <v>0</v>
      </c>
      <c r="CA103" s="48"/>
      <c r="CB103" s="62">
        <f t="shared" ref="CB103:CB114" si="497">(CA103*$E103*$F103*((1-$G103)+$G103*$L103*$H103*CB$10))</f>
        <v>0</v>
      </c>
      <c r="CC103" s="45"/>
      <c r="CD103" s="62">
        <f t="shared" ref="CD103:CD114" si="498">(CC103*$E103*$F103*((1-$G103)+$G103*$L103*$H103*CD$10))</f>
        <v>0</v>
      </c>
      <c r="CE103" s="45"/>
      <c r="CF103" s="62">
        <f t="shared" ref="CF103:CF114" si="499">(CE103*$E103*$F103*((1-$G103)+$G103*$L103*$H103*CF$10))</f>
        <v>0</v>
      </c>
      <c r="CG103" s="44"/>
      <c r="CH103" s="62">
        <f t="shared" ref="CH103:CH114" si="500">(CG103*$E103*$F103*((1-$G103)+$G103*$L103*$H103*CH$10))</f>
        <v>0</v>
      </c>
      <c r="CI103" s="45"/>
      <c r="CJ103" s="62">
        <f t="shared" ref="CJ103:CJ114" si="501">(CI103*$E103*$F103*((1-$G103)+$G103*$L103*$H103*CJ$10))</f>
        <v>0</v>
      </c>
      <c r="CK103" s="45"/>
      <c r="CL103" s="62">
        <f t="shared" ref="CL103:CL114" si="502">(CK103*$E103*$F103*((1-$G103)+$G103*$L103*$H103*CL$10))</f>
        <v>0</v>
      </c>
      <c r="CM103" s="45"/>
      <c r="CN103" s="62">
        <f t="shared" ref="CN103:CN114" si="503">(CM103*$E103*$F103*((1-$G103)+$G103*$L103*$H103*CN$10))</f>
        <v>0</v>
      </c>
      <c r="CO103" s="45"/>
      <c r="CP103" s="62">
        <f t="shared" ref="CP103:CP114" si="504">(CO103*$E103*$F103*((1-$G103)+$G103*$L103*$H103*CP$10))</f>
        <v>0</v>
      </c>
      <c r="CQ103" s="45"/>
      <c r="CR103" s="62">
        <f t="shared" ref="CR103:CR114" si="505">(CQ103*$E103*$F103*((1-$G103)+$G103*$M103*$H103*CR$10))</f>
        <v>0</v>
      </c>
      <c r="CS103" s="45"/>
      <c r="CT103" s="62">
        <f t="shared" ref="CT103:CT114" si="506">(CS103*$E103*$F103*((1-$G103)+$G103*$N103*$H103))</f>
        <v>0</v>
      </c>
      <c r="CU103" s="44"/>
      <c r="CV103" s="62">
        <f t="shared" ref="CV103:CV114" si="507">(CU103*$E103*$F103*((1-$G103)+$G103*$K103*$H103))</f>
        <v>0</v>
      </c>
      <c r="CW103" s="44"/>
      <c r="CX103" s="43"/>
      <c r="CY103" s="43"/>
      <c r="CZ103" s="43"/>
      <c r="DA103" s="43"/>
      <c r="DB103" s="43"/>
      <c r="DC103" s="43"/>
      <c r="DD103" s="43"/>
      <c r="DE103" s="50">
        <f t="shared" si="430"/>
        <v>5</v>
      </c>
      <c r="DF103" s="50">
        <f t="shared" si="430"/>
        <v>34712.386200000001</v>
      </c>
    </row>
    <row r="104" spans="1:110" s="6" customFormat="1" ht="30" x14ac:dyDescent="0.25">
      <c r="A104" s="70"/>
      <c r="B104" s="70">
        <v>75</v>
      </c>
      <c r="C104" s="71" t="s">
        <v>298</v>
      </c>
      <c r="D104" s="35" t="s">
        <v>299</v>
      </c>
      <c r="E104" s="36">
        <v>15030</v>
      </c>
      <c r="F104" s="102">
        <v>1.64</v>
      </c>
      <c r="G104" s="103">
        <v>0.621</v>
      </c>
      <c r="H104" s="39">
        <v>1</v>
      </c>
      <c r="I104" s="40"/>
      <c r="J104" s="40"/>
      <c r="K104" s="41">
        <v>1.4</v>
      </c>
      <c r="L104" s="41">
        <v>1.68</v>
      </c>
      <c r="M104" s="41">
        <v>2.23</v>
      </c>
      <c r="N104" s="42">
        <v>2.57</v>
      </c>
      <c r="O104" s="51">
        <v>32</v>
      </c>
      <c r="P104" s="62">
        <f t="shared" si="471"/>
        <v>984705.96095999982</v>
      </c>
      <c r="Q104" s="45"/>
      <c r="R104" s="62">
        <f t="shared" si="472"/>
        <v>0</v>
      </c>
      <c r="S104" s="45"/>
      <c r="T104" s="62">
        <f t="shared" si="473"/>
        <v>0</v>
      </c>
      <c r="U104" s="44"/>
      <c r="V104" s="62">
        <f t="shared" si="474"/>
        <v>0</v>
      </c>
      <c r="W104" s="45"/>
      <c r="X104" s="62">
        <f t="shared" si="475"/>
        <v>0</v>
      </c>
      <c r="Y104" s="45"/>
      <c r="Z104" s="62">
        <f t="shared" si="476"/>
        <v>0</v>
      </c>
      <c r="AA104" s="36"/>
      <c r="AB104" s="43"/>
      <c r="AC104" s="45"/>
      <c r="AD104" s="62">
        <f t="shared" si="477"/>
        <v>0</v>
      </c>
      <c r="AE104" s="45"/>
      <c r="AF104" s="62">
        <f t="shared" si="478"/>
        <v>0</v>
      </c>
      <c r="AG104" s="45"/>
      <c r="AH104" s="62">
        <f t="shared" si="479"/>
        <v>0</v>
      </c>
      <c r="AI104" s="45"/>
      <c r="AJ104" s="44">
        <f t="shared" si="406"/>
        <v>0</v>
      </c>
      <c r="AK104" s="45"/>
      <c r="AL104" s="62">
        <f t="shared" si="480"/>
        <v>0</v>
      </c>
      <c r="AM104" s="36"/>
      <c r="AN104" s="62">
        <f t="shared" si="481"/>
        <v>0</v>
      </c>
      <c r="AO104" s="45"/>
      <c r="AP104" s="62">
        <f t="shared" si="482"/>
        <v>0</v>
      </c>
      <c r="AQ104" s="45"/>
      <c r="AR104" s="62">
        <f t="shared" si="483"/>
        <v>0</v>
      </c>
      <c r="AS104" s="45"/>
      <c r="AT104" s="62">
        <f t="shared" si="484"/>
        <v>0</v>
      </c>
      <c r="AU104" s="45"/>
      <c r="AV104" s="62">
        <f t="shared" si="485"/>
        <v>0</v>
      </c>
      <c r="AW104" s="45"/>
      <c r="AX104" s="62">
        <f t="shared" si="486"/>
        <v>0</v>
      </c>
      <c r="AY104" s="45"/>
      <c r="AZ104" s="43"/>
      <c r="BA104" s="51"/>
      <c r="BB104" s="62">
        <f t="shared" si="487"/>
        <v>0</v>
      </c>
      <c r="BC104" s="45"/>
      <c r="BD104" s="62">
        <f t="shared" si="488"/>
        <v>0</v>
      </c>
      <c r="BE104" s="45"/>
      <c r="BF104" s="62">
        <f t="shared" si="489"/>
        <v>0</v>
      </c>
      <c r="BG104" s="45"/>
      <c r="BH104" s="62">
        <f t="shared" si="490"/>
        <v>0</v>
      </c>
      <c r="BI104" s="51"/>
      <c r="BJ104" s="62">
        <f t="shared" si="491"/>
        <v>0</v>
      </c>
      <c r="BK104" s="45"/>
      <c r="BL104" s="62">
        <f t="shared" si="491"/>
        <v>0</v>
      </c>
      <c r="BM104" s="51"/>
      <c r="BN104" s="62">
        <f t="shared" si="492"/>
        <v>0</v>
      </c>
      <c r="BO104" s="45"/>
      <c r="BP104" s="62">
        <f t="shared" si="492"/>
        <v>0</v>
      </c>
      <c r="BQ104" s="81"/>
      <c r="BR104" s="62">
        <f t="shared" si="493"/>
        <v>0</v>
      </c>
      <c r="BS104" s="45"/>
      <c r="BT104" s="62">
        <f t="shared" si="494"/>
        <v>0</v>
      </c>
      <c r="BU104" s="45"/>
      <c r="BV104" s="62">
        <f t="shared" si="495"/>
        <v>0</v>
      </c>
      <c r="BW104" s="48"/>
      <c r="BX104" s="62">
        <f t="shared" si="495"/>
        <v>0</v>
      </c>
      <c r="BY104" s="45"/>
      <c r="BZ104" s="62">
        <f t="shared" si="496"/>
        <v>0</v>
      </c>
      <c r="CA104" s="48"/>
      <c r="CB104" s="62">
        <f t="shared" si="497"/>
        <v>0</v>
      </c>
      <c r="CC104" s="45"/>
      <c r="CD104" s="62">
        <f t="shared" si="498"/>
        <v>0</v>
      </c>
      <c r="CE104" s="45"/>
      <c r="CF104" s="62">
        <f t="shared" si="499"/>
        <v>0</v>
      </c>
      <c r="CG104" s="44"/>
      <c r="CH104" s="62">
        <f t="shared" si="500"/>
        <v>0</v>
      </c>
      <c r="CI104" s="45"/>
      <c r="CJ104" s="62">
        <f t="shared" si="501"/>
        <v>0</v>
      </c>
      <c r="CK104" s="45"/>
      <c r="CL104" s="62">
        <f t="shared" si="502"/>
        <v>0</v>
      </c>
      <c r="CM104" s="45"/>
      <c r="CN104" s="62">
        <f t="shared" si="503"/>
        <v>0</v>
      </c>
      <c r="CO104" s="45"/>
      <c r="CP104" s="62">
        <f t="shared" si="504"/>
        <v>0</v>
      </c>
      <c r="CQ104" s="45"/>
      <c r="CR104" s="62">
        <f t="shared" si="505"/>
        <v>0</v>
      </c>
      <c r="CS104" s="45"/>
      <c r="CT104" s="62">
        <f t="shared" si="506"/>
        <v>0</v>
      </c>
      <c r="CU104" s="44"/>
      <c r="CV104" s="62">
        <f t="shared" si="507"/>
        <v>0</v>
      </c>
      <c r="CW104" s="44"/>
      <c r="CX104" s="43"/>
      <c r="CY104" s="43"/>
      <c r="CZ104" s="43"/>
      <c r="DA104" s="43"/>
      <c r="DB104" s="43"/>
      <c r="DC104" s="43"/>
      <c r="DD104" s="43"/>
      <c r="DE104" s="50">
        <f t="shared" si="430"/>
        <v>32</v>
      </c>
      <c r="DF104" s="50">
        <f t="shared" si="430"/>
        <v>984705.96095999982</v>
      </c>
    </row>
    <row r="105" spans="1:110" s="6" customFormat="1" ht="30" x14ac:dyDescent="0.25">
      <c r="A105" s="70"/>
      <c r="B105" s="70">
        <v>76</v>
      </c>
      <c r="C105" s="71" t="s">
        <v>300</v>
      </c>
      <c r="D105" s="35" t="s">
        <v>301</v>
      </c>
      <c r="E105" s="36">
        <v>15030</v>
      </c>
      <c r="F105" s="102">
        <v>3.67</v>
      </c>
      <c r="G105" s="103">
        <v>0.621</v>
      </c>
      <c r="H105" s="39">
        <v>1</v>
      </c>
      <c r="I105" s="40"/>
      <c r="J105" s="40"/>
      <c r="K105" s="41">
        <v>1.4</v>
      </c>
      <c r="L105" s="41">
        <v>1.68</v>
      </c>
      <c r="M105" s="41">
        <v>2.23</v>
      </c>
      <c r="N105" s="42">
        <v>2.57</v>
      </c>
      <c r="O105" s="51">
        <v>20</v>
      </c>
      <c r="P105" s="62">
        <f t="shared" si="471"/>
        <v>1377237.3768</v>
      </c>
      <c r="Q105" s="45"/>
      <c r="R105" s="62">
        <f t="shared" si="472"/>
        <v>0</v>
      </c>
      <c r="S105" s="45"/>
      <c r="T105" s="62">
        <f t="shared" si="473"/>
        <v>0</v>
      </c>
      <c r="U105" s="44"/>
      <c r="V105" s="62">
        <f t="shared" si="474"/>
        <v>0</v>
      </c>
      <c r="W105" s="45"/>
      <c r="X105" s="62">
        <f t="shared" si="475"/>
        <v>0</v>
      </c>
      <c r="Y105" s="45"/>
      <c r="Z105" s="62">
        <f t="shared" si="476"/>
        <v>0</v>
      </c>
      <c r="AA105" s="36"/>
      <c r="AB105" s="43"/>
      <c r="AC105" s="45"/>
      <c r="AD105" s="62">
        <f t="shared" si="477"/>
        <v>0</v>
      </c>
      <c r="AE105" s="45"/>
      <c r="AF105" s="62">
        <f t="shared" si="478"/>
        <v>0</v>
      </c>
      <c r="AG105" s="45"/>
      <c r="AH105" s="62">
        <f t="shared" si="479"/>
        <v>0</v>
      </c>
      <c r="AI105" s="45"/>
      <c r="AJ105" s="44">
        <f t="shared" si="406"/>
        <v>0</v>
      </c>
      <c r="AK105" s="45"/>
      <c r="AL105" s="62">
        <f t="shared" si="480"/>
        <v>0</v>
      </c>
      <c r="AM105" s="36"/>
      <c r="AN105" s="62">
        <f t="shared" si="481"/>
        <v>0</v>
      </c>
      <c r="AO105" s="45"/>
      <c r="AP105" s="62">
        <f t="shared" si="482"/>
        <v>0</v>
      </c>
      <c r="AQ105" s="45"/>
      <c r="AR105" s="62">
        <f t="shared" si="483"/>
        <v>0</v>
      </c>
      <c r="AS105" s="45"/>
      <c r="AT105" s="62">
        <f t="shared" si="484"/>
        <v>0</v>
      </c>
      <c r="AU105" s="45"/>
      <c r="AV105" s="62">
        <f t="shared" si="485"/>
        <v>0</v>
      </c>
      <c r="AW105" s="45"/>
      <c r="AX105" s="62">
        <f t="shared" si="486"/>
        <v>0</v>
      </c>
      <c r="AY105" s="45"/>
      <c r="AZ105" s="43"/>
      <c r="BA105" s="51"/>
      <c r="BB105" s="62">
        <f t="shared" si="487"/>
        <v>0</v>
      </c>
      <c r="BC105" s="45"/>
      <c r="BD105" s="62">
        <f t="shared" si="488"/>
        <v>0</v>
      </c>
      <c r="BE105" s="45"/>
      <c r="BF105" s="62">
        <f t="shared" si="489"/>
        <v>0</v>
      </c>
      <c r="BG105" s="45"/>
      <c r="BH105" s="62">
        <f t="shared" si="490"/>
        <v>0</v>
      </c>
      <c r="BI105" s="51"/>
      <c r="BJ105" s="62">
        <f t="shared" si="491"/>
        <v>0</v>
      </c>
      <c r="BK105" s="45"/>
      <c r="BL105" s="62">
        <f t="shared" si="491"/>
        <v>0</v>
      </c>
      <c r="BM105" s="51"/>
      <c r="BN105" s="62">
        <f t="shared" si="492"/>
        <v>0</v>
      </c>
      <c r="BO105" s="45"/>
      <c r="BP105" s="62">
        <f t="shared" si="492"/>
        <v>0</v>
      </c>
      <c r="BQ105" s="81"/>
      <c r="BR105" s="62">
        <f t="shared" si="493"/>
        <v>0</v>
      </c>
      <c r="BS105" s="45"/>
      <c r="BT105" s="62">
        <f t="shared" si="494"/>
        <v>0</v>
      </c>
      <c r="BU105" s="45"/>
      <c r="BV105" s="62">
        <f t="shared" si="495"/>
        <v>0</v>
      </c>
      <c r="BW105" s="48"/>
      <c r="BX105" s="62">
        <f t="shared" si="495"/>
        <v>0</v>
      </c>
      <c r="BY105" s="45"/>
      <c r="BZ105" s="62">
        <f t="shared" si="496"/>
        <v>0</v>
      </c>
      <c r="CA105" s="48"/>
      <c r="CB105" s="62">
        <f t="shared" si="497"/>
        <v>0</v>
      </c>
      <c r="CC105" s="45"/>
      <c r="CD105" s="62">
        <f t="shared" si="498"/>
        <v>0</v>
      </c>
      <c r="CE105" s="45"/>
      <c r="CF105" s="62">
        <f t="shared" si="499"/>
        <v>0</v>
      </c>
      <c r="CG105" s="44"/>
      <c r="CH105" s="62">
        <f t="shared" si="500"/>
        <v>0</v>
      </c>
      <c r="CI105" s="45"/>
      <c r="CJ105" s="62">
        <f t="shared" si="501"/>
        <v>0</v>
      </c>
      <c r="CK105" s="45"/>
      <c r="CL105" s="62">
        <f t="shared" si="502"/>
        <v>0</v>
      </c>
      <c r="CM105" s="45"/>
      <c r="CN105" s="62">
        <f t="shared" si="503"/>
        <v>0</v>
      </c>
      <c r="CO105" s="45"/>
      <c r="CP105" s="62">
        <f t="shared" si="504"/>
        <v>0</v>
      </c>
      <c r="CQ105" s="45"/>
      <c r="CR105" s="62">
        <f t="shared" si="505"/>
        <v>0</v>
      </c>
      <c r="CS105" s="45"/>
      <c r="CT105" s="62">
        <f t="shared" si="506"/>
        <v>0</v>
      </c>
      <c r="CU105" s="44"/>
      <c r="CV105" s="62">
        <f t="shared" si="507"/>
        <v>0</v>
      </c>
      <c r="CW105" s="44"/>
      <c r="CX105" s="43"/>
      <c r="CY105" s="43"/>
      <c r="CZ105" s="43"/>
      <c r="DA105" s="43"/>
      <c r="DB105" s="43"/>
      <c r="DC105" s="43"/>
      <c r="DD105" s="43"/>
      <c r="DE105" s="50">
        <f t="shared" si="430"/>
        <v>20</v>
      </c>
      <c r="DF105" s="50">
        <f t="shared" si="430"/>
        <v>1377237.3768</v>
      </c>
    </row>
    <row r="106" spans="1:110" s="6" customFormat="1" ht="30" x14ac:dyDescent="0.25">
      <c r="A106" s="70"/>
      <c r="B106" s="70">
        <v>77</v>
      </c>
      <c r="C106" s="71" t="s">
        <v>302</v>
      </c>
      <c r="D106" s="35" t="s">
        <v>303</v>
      </c>
      <c r="E106" s="36">
        <v>15030</v>
      </c>
      <c r="F106" s="102">
        <v>6.58</v>
      </c>
      <c r="G106" s="103">
        <v>0.621</v>
      </c>
      <c r="H106" s="39">
        <v>1</v>
      </c>
      <c r="I106" s="40"/>
      <c r="J106" s="40"/>
      <c r="K106" s="41">
        <v>1.4</v>
      </c>
      <c r="L106" s="41">
        <v>1.68</v>
      </c>
      <c r="M106" s="41">
        <v>2.23</v>
      </c>
      <c r="N106" s="42">
        <v>2.57</v>
      </c>
      <c r="O106" s="43">
        <v>1</v>
      </c>
      <c r="P106" s="62">
        <f t="shared" si="471"/>
        <v>123463.51415999999</v>
      </c>
      <c r="Q106" s="45"/>
      <c r="R106" s="62">
        <f t="shared" si="472"/>
        <v>0</v>
      </c>
      <c r="S106" s="45"/>
      <c r="T106" s="62">
        <f t="shared" si="473"/>
        <v>0</v>
      </c>
      <c r="U106" s="44"/>
      <c r="V106" s="62">
        <f t="shared" si="474"/>
        <v>0</v>
      </c>
      <c r="W106" s="45"/>
      <c r="X106" s="62">
        <f t="shared" si="475"/>
        <v>0</v>
      </c>
      <c r="Y106" s="45"/>
      <c r="Z106" s="62">
        <f t="shared" si="476"/>
        <v>0</v>
      </c>
      <c r="AA106" s="36"/>
      <c r="AB106" s="43"/>
      <c r="AC106" s="45"/>
      <c r="AD106" s="62">
        <f t="shared" si="477"/>
        <v>0</v>
      </c>
      <c r="AE106" s="45"/>
      <c r="AF106" s="62">
        <f t="shared" si="478"/>
        <v>0</v>
      </c>
      <c r="AG106" s="45"/>
      <c r="AH106" s="62">
        <f t="shared" si="479"/>
        <v>0</v>
      </c>
      <c r="AI106" s="45"/>
      <c r="AJ106" s="44">
        <f t="shared" si="406"/>
        <v>0</v>
      </c>
      <c r="AK106" s="45"/>
      <c r="AL106" s="62">
        <f t="shared" si="480"/>
        <v>0</v>
      </c>
      <c r="AM106" s="36"/>
      <c r="AN106" s="62">
        <f t="shared" si="481"/>
        <v>0</v>
      </c>
      <c r="AO106" s="45"/>
      <c r="AP106" s="62">
        <f t="shared" si="482"/>
        <v>0</v>
      </c>
      <c r="AQ106" s="45"/>
      <c r="AR106" s="62">
        <f t="shared" si="483"/>
        <v>0</v>
      </c>
      <c r="AS106" s="45"/>
      <c r="AT106" s="62">
        <f t="shared" si="484"/>
        <v>0</v>
      </c>
      <c r="AU106" s="45"/>
      <c r="AV106" s="62">
        <f t="shared" si="485"/>
        <v>0</v>
      </c>
      <c r="AW106" s="45"/>
      <c r="AX106" s="62">
        <f t="shared" si="486"/>
        <v>0</v>
      </c>
      <c r="AY106" s="45"/>
      <c r="AZ106" s="43"/>
      <c r="BA106" s="51"/>
      <c r="BB106" s="62">
        <f t="shared" si="487"/>
        <v>0</v>
      </c>
      <c r="BC106" s="45"/>
      <c r="BD106" s="62">
        <f t="shared" si="488"/>
        <v>0</v>
      </c>
      <c r="BE106" s="45"/>
      <c r="BF106" s="62">
        <f t="shared" si="489"/>
        <v>0</v>
      </c>
      <c r="BG106" s="45"/>
      <c r="BH106" s="62">
        <f t="shared" si="490"/>
        <v>0</v>
      </c>
      <c r="BI106" s="51"/>
      <c r="BJ106" s="62">
        <f t="shared" si="491"/>
        <v>0</v>
      </c>
      <c r="BK106" s="45"/>
      <c r="BL106" s="62">
        <f t="shared" si="491"/>
        <v>0</v>
      </c>
      <c r="BM106" s="51"/>
      <c r="BN106" s="62">
        <f t="shared" si="492"/>
        <v>0</v>
      </c>
      <c r="BO106" s="45"/>
      <c r="BP106" s="62">
        <f t="shared" si="492"/>
        <v>0</v>
      </c>
      <c r="BQ106" s="81"/>
      <c r="BR106" s="62">
        <f t="shared" si="493"/>
        <v>0</v>
      </c>
      <c r="BS106" s="45"/>
      <c r="BT106" s="62">
        <f t="shared" si="494"/>
        <v>0</v>
      </c>
      <c r="BU106" s="45"/>
      <c r="BV106" s="62">
        <f t="shared" si="495"/>
        <v>0</v>
      </c>
      <c r="BW106" s="48"/>
      <c r="BX106" s="62">
        <f t="shared" si="495"/>
        <v>0</v>
      </c>
      <c r="BY106" s="45"/>
      <c r="BZ106" s="62">
        <f t="shared" si="496"/>
        <v>0</v>
      </c>
      <c r="CA106" s="48"/>
      <c r="CB106" s="62">
        <f t="shared" si="497"/>
        <v>0</v>
      </c>
      <c r="CC106" s="45"/>
      <c r="CD106" s="62">
        <f t="shared" si="498"/>
        <v>0</v>
      </c>
      <c r="CE106" s="45"/>
      <c r="CF106" s="62">
        <f t="shared" si="499"/>
        <v>0</v>
      </c>
      <c r="CG106" s="44"/>
      <c r="CH106" s="62">
        <f t="shared" si="500"/>
        <v>0</v>
      </c>
      <c r="CI106" s="45"/>
      <c r="CJ106" s="62">
        <f t="shared" si="501"/>
        <v>0</v>
      </c>
      <c r="CK106" s="45"/>
      <c r="CL106" s="62">
        <f t="shared" si="502"/>
        <v>0</v>
      </c>
      <c r="CM106" s="45"/>
      <c r="CN106" s="62">
        <f t="shared" si="503"/>
        <v>0</v>
      </c>
      <c r="CO106" s="45"/>
      <c r="CP106" s="62">
        <f t="shared" si="504"/>
        <v>0</v>
      </c>
      <c r="CQ106" s="45"/>
      <c r="CR106" s="62">
        <f t="shared" si="505"/>
        <v>0</v>
      </c>
      <c r="CS106" s="45"/>
      <c r="CT106" s="62">
        <f t="shared" si="506"/>
        <v>0</v>
      </c>
      <c r="CU106" s="44"/>
      <c r="CV106" s="62">
        <f t="shared" si="507"/>
        <v>0</v>
      </c>
      <c r="CW106" s="44"/>
      <c r="CX106" s="43"/>
      <c r="CY106" s="43"/>
      <c r="CZ106" s="43"/>
      <c r="DA106" s="43"/>
      <c r="DB106" s="43"/>
      <c r="DC106" s="43"/>
      <c r="DD106" s="43"/>
      <c r="DE106" s="50">
        <f t="shared" si="430"/>
        <v>1</v>
      </c>
      <c r="DF106" s="50">
        <f t="shared" si="430"/>
        <v>123463.51415999999</v>
      </c>
    </row>
    <row r="107" spans="1:110" s="6" customFormat="1" ht="60" x14ac:dyDescent="0.25">
      <c r="A107" s="70"/>
      <c r="B107" s="70">
        <v>78</v>
      </c>
      <c r="C107" s="71" t="s">
        <v>304</v>
      </c>
      <c r="D107" s="35" t="s">
        <v>305</v>
      </c>
      <c r="E107" s="36">
        <v>15030</v>
      </c>
      <c r="F107" s="102">
        <v>4.04</v>
      </c>
      <c r="G107" s="103">
        <v>6.0199999999999997E-2</v>
      </c>
      <c r="H107" s="39">
        <v>1</v>
      </c>
      <c r="I107" s="40"/>
      <c r="J107" s="40"/>
      <c r="K107" s="41">
        <v>1.4</v>
      </c>
      <c r="L107" s="41">
        <v>1.68</v>
      </c>
      <c r="M107" s="41">
        <v>2.23</v>
      </c>
      <c r="N107" s="42">
        <v>2.57</v>
      </c>
      <c r="O107" s="51"/>
      <c r="P107" s="62">
        <f t="shared" si="471"/>
        <v>0</v>
      </c>
      <c r="Q107" s="45"/>
      <c r="R107" s="62">
        <f t="shared" si="472"/>
        <v>0</v>
      </c>
      <c r="S107" s="45"/>
      <c r="T107" s="62">
        <f t="shared" si="473"/>
        <v>0</v>
      </c>
      <c r="U107" s="44"/>
      <c r="V107" s="62">
        <f t="shared" si="474"/>
        <v>0</v>
      </c>
      <c r="W107" s="45"/>
      <c r="X107" s="62">
        <f t="shared" si="475"/>
        <v>0</v>
      </c>
      <c r="Y107" s="45"/>
      <c r="Z107" s="62">
        <f t="shared" si="476"/>
        <v>0</v>
      </c>
      <c r="AA107" s="36"/>
      <c r="AB107" s="43"/>
      <c r="AC107" s="45"/>
      <c r="AD107" s="62">
        <f t="shared" si="477"/>
        <v>0</v>
      </c>
      <c r="AE107" s="45"/>
      <c r="AF107" s="62">
        <f t="shared" si="478"/>
        <v>0</v>
      </c>
      <c r="AG107" s="45"/>
      <c r="AH107" s="62">
        <f t="shared" si="479"/>
        <v>0</v>
      </c>
      <c r="AI107" s="45"/>
      <c r="AJ107" s="44">
        <f t="shared" si="406"/>
        <v>0</v>
      </c>
      <c r="AK107" s="45"/>
      <c r="AL107" s="62">
        <f t="shared" si="480"/>
        <v>0</v>
      </c>
      <c r="AM107" s="36"/>
      <c r="AN107" s="62">
        <f t="shared" si="481"/>
        <v>0</v>
      </c>
      <c r="AO107" s="45"/>
      <c r="AP107" s="62">
        <f t="shared" si="482"/>
        <v>0</v>
      </c>
      <c r="AQ107" s="45"/>
      <c r="AR107" s="62">
        <f t="shared" si="483"/>
        <v>0</v>
      </c>
      <c r="AS107" s="45"/>
      <c r="AT107" s="62">
        <f t="shared" si="484"/>
        <v>0</v>
      </c>
      <c r="AU107" s="45"/>
      <c r="AV107" s="62">
        <f t="shared" si="485"/>
        <v>0</v>
      </c>
      <c r="AW107" s="45"/>
      <c r="AX107" s="62">
        <f t="shared" si="486"/>
        <v>0</v>
      </c>
      <c r="AY107" s="45"/>
      <c r="AZ107" s="43"/>
      <c r="BA107" s="51"/>
      <c r="BB107" s="62">
        <f t="shared" si="487"/>
        <v>0</v>
      </c>
      <c r="BC107" s="45"/>
      <c r="BD107" s="62">
        <f t="shared" si="488"/>
        <v>0</v>
      </c>
      <c r="BE107" s="45"/>
      <c r="BF107" s="62">
        <f t="shared" si="489"/>
        <v>0</v>
      </c>
      <c r="BG107" s="45"/>
      <c r="BH107" s="62">
        <f t="shared" si="490"/>
        <v>0</v>
      </c>
      <c r="BI107" s="51"/>
      <c r="BJ107" s="62">
        <f t="shared" si="491"/>
        <v>0</v>
      </c>
      <c r="BK107" s="45"/>
      <c r="BL107" s="62">
        <f t="shared" si="491"/>
        <v>0</v>
      </c>
      <c r="BM107" s="51"/>
      <c r="BN107" s="62">
        <f t="shared" si="492"/>
        <v>0</v>
      </c>
      <c r="BO107" s="45"/>
      <c r="BP107" s="62">
        <f t="shared" si="492"/>
        <v>0</v>
      </c>
      <c r="BQ107" s="81"/>
      <c r="BR107" s="62">
        <f t="shared" si="493"/>
        <v>0</v>
      </c>
      <c r="BS107" s="45"/>
      <c r="BT107" s="62">
        <f t="shared" si="494"/>
        <v>0</v>
      </c>
      <c r="BU107" s="45"/>
      <c r="BV107" s="62">
        <f t="shared" si="495"/>
        <v>0</v>
      </c>
      <c r="BW107" s="48"/>
      <c r="BX107" s="62">
        <f t="shared" si="495"/>
        <v>0</v>
      </c>
      <c r="BY107" s="45"/>
      <c r="BZ107" s="62">
        <f t="shared" si="496"/>
        <v>0</v>
      </c>
      <c r="CA107" s="48"/>
      <c r="CB107" s="62">
        <f t="shared" si="497"/>
        <v>0</v>
      </c>
      <c r="CC107" s="45"/>
      <c r="CD107" s="62">
        <f t="shared" si="498"/>
        <v>0</v>
      </c>
      <c r="CE107" s="45"/>
      <c r="CF107" s="62">
        <f t="shared" si="499"/>
        <v>0</v>
      </c>
      <c r="CG107" s="44"/>
      <c r="CH107" s="62">
        <f t="shared" si="500"/>
        <v>0</v>
      </c>
      <c r="CI107" s="45"/>
      <c r="CJ107" s="62">
        <f t="shared" si="501"/>
        <v>0</v>
      </c>
      <c r="CK107" s="45"/>
      <c r="CL107" s="62">
        <f t="shared" si="502"/>
        <v>0</v>
      </c>
      <c r="CM107" s="45"/>
      <c r="CN107" s="62">
        <f t="shared" si="503"/>
        <v>0</v>
      </c>
      <c r="CO107" s="45"/>
      <c r="CP107" s="62">
        <f t="shared" si="504"/>
        <v>0</v>
      </c>
      <c r="CQ107" s="45"/>
      <c r="CR107" s="62">
        <f t="shared" si="505"/>
        <v>0</v>
      </c>
      <c r="CS107" s="45"/>
      <c r="CT107" s="62">
        <f t="shared" si="506"/>
        <v>0</v>
      </c>
      <c r="CU107" s="44"/>
      <c r="CV107" s="62">
        <f t="shared" si="507"/>
        <v>0</v>
      </c>
      <c r="CW107" s="44"/>
      <c r="CX107" s="43"/>
      <c r="CY107" s="43"/>
      <c r="CZ107" s="43"/>
      <c r="DA107" s="43"/>
      <c r="DB107" s="43"/>
      <c r="DC107" s="43"/>
      <c r="DD107" s="43"/>
      <c r="DE107" s="50">
        <f t="shared" si="430"/>
        <v>0</v>
      </c>
      <c r="DF107" s="50">
        <f t="shared" si="430"/>
        <v>0</v>
      </c>
    </row>
    <row r="108" spans="1:110" s="6" customFormat="1" ht="60" x14ac:dyDescent="0.25">
      <c r="A108" s="70"/>
      <c r="B108" s="70">
        <v>79</v>
      </c>
      <c r="C108" s="71" t="s">
        <v>306</v>
      </c>
      <c r="D108" s="35" t="s">
        <v>307</v>
      </c>
      <c r="E108" s="36">
        <v>15030</v>
      </c>
      <c r="F108" s="102">
        <v>5.28</v>
      </c>
      <c r="G108" s="103">
        <v>0.19120000000000001</v>
      </c>
      <c r="H108" s="39">
        <v>1</v>
      </c>
      <c r="I108" s="40"/>
      <c r="J108" s="40"/>
      <c r="K108" s="41">
        <v>1.4</v>
      </c>
      <c r="L108" s="41">
        <v>1.68</v>
      </c>
      <c r="M108" s="41">
        <v>2.23</v>
      </c>
      <c r="N108" s="42">
        <v>2.57</v>
      </c>
      <c r="O108" s="51"/>
      <c r="P108" s="62">
        <f t="shared" si="471"/>
        <v>0</v>
      </c>
      <c r="Q108" s="45"/>
      <c r="R108" s="62">
        <f t="shared" si="472"/>
        <v>0</v>
      </c>
      <c r="S108" s="45"/>
      <c r="T108" s="62">
        <f t="shared" si="473"/>
        <v>0</v>
      </c>
      <c r="U108" s="44"/>
      <c r="V108" s="62">
        <f t="shared" si="474"/>
        <v>0</v>
      </c>
      <c r="W108" s="45"/>
      <c r="X108" s="62">
        <f t="shared" si="475"/>
        <v>0</v>
      </c>
      <c r="Y108" s="45"/>
      <c r="Z108" s="62">
        <f t="shared" si="476"/>
        <v>0</v>
      </c>
      <c r="AA108" s="36"/>
      <c r="AB108" s="43"/>
      <c r="AC108" s="45"/>
      <c r="AD108" s="62">
        <f t="shared" si="477"/>
        <v>0</v>
      </c>
      <c r="AE108" s="45"/>
      <c r="AF108" s="62">
        <f t="shared" si="478"/>
        <v>0</v>
      </c>
      <c r="AG108" s="45"/>
      <c r="AH108" s="62">
        <f t="shared" si="479"/>
        <v>0</v>
      </c>
      <c r="AI108" s="45"/>
      <c r="AJ108" s="44">
        <f t="shared" si="406"/>
        <v>0</v>
      </c>
      <c r="AK108" s="45"/>
      <c r="AL108" s="62">
        <f t="shared" si="480"/>
        <v>0</v>
      </c>
      <c r="AM108" s="36"/>
      <c r="AN108" s="62">
        <f t="shared" si="481"/>
        <v>0</v>
      </c>
      <c r="AO108" s="45"/>
      <c r="AP108" s="62">
        <f t="shared" si="482"/>
        <v>0</v>
      </c>
      <c r="AQ108" s="45"/>
      <c r="AR108" s="62">
        <f t="shared" si="483"/>
        <v>0</v>
      </c>
      <c r="AS108" s="45"/>
      <c r="AT108" s="62">
        <f t="shared" si="484"/>
        <v>0</v>
      </c>
      <c r="AU108" s="45"/>
      <c r="AV108" s="62">
        <f t="shared" si="485"/>
        <v>0</v>
      </c>
      <c r="AW108" s="45"/>
      <c r="AX108" s="62">
        <f t="shared" si="486"/>
        <v>0</v>
      </c>
      <c r="AY108" s="45"/>
      <c r="AZ108" s="43"/>
      <c r="BA108" s="51"/>
      <c r="BB108" s="62">
        <f t="shared" si="487"/>
        <v>0</v>
      </c>
      <c r="BC108" s="45"/>
      <c r="BD108" s="62">
        <f t="shared" si="488"/>
        <v>0</v>
      </c>
      <c r="BE108" s="45"/>
      <c r="BF108" s="62">
        <f t="shared" si="489"/>
        <v>0</v>
      </c>
      <c r="BG108" s="45"/>
      <c r="BH108" s="62">
        <f t="shared" si="490"/>
        <v>0</v>
      </c>
      <c r="BI108" s="51"/>
      <c r="BJ108" s="62">
        <f t="shared" si="491"/>
        <v>0</v>
      </c>
      <c r="BK108" s="45"/>
      <c r="BL108" s="62">
        <f t="shared" si="491"/>
        <v>0</v>
      </c>
      <c r="BM108" s="51"/>
      <c r="BN108" s="62">
        <f t="shared" si="492"/>
        <v>0</v>
      </c>
      <c r="BO108" s="45"/>
      <c r="BP108" s="62">
        <f t="shared" si="492"/>
        <v>0</v>
      </c>
      <c r="BQ108" s="81"/>
      <c r="BR108" s="62">
        <f t="shared" si="493"/>
        <v>0</v>
      </c>
      <c r="BS108" s="45"/>
      <c r="BT108" s="62">
        <f t="shared" si="494"/>
        <v>0</v>
      </c>
      <c r="BU108" s="45"/>
      <c r="BV108" s="62">
        <f t="shared" si="495"/>
        <v>0</v>
      </c>
      <c r="BW108" s="48"/>
      <c r="BX108" s="62">
        <f t="shared" si="495"/>
        <v>0</v>
      </c>
      <c r="BY108" s="45"/>
      <c r="BZ108" s="62">
        <f t="shared" si="496"/>
        <v>0</v>
      </c>
      <c r="CA108" s="48"/>
      <c r="CB108" s="62">
        <f t="shared" si="497"/>
        <v>0</v>
      </c>
      <c r="CC108" s="45"/>
      <c r="CD108" s="62">
        <f t="shared" si="498"/>
        <v>0</v>
      </c>
      <c r="CE108" s="45"/>
      <c r="CF108" s="62">
        <f t="shared" si="499"/>
        <v>0</v>
      </c>
      <c r="CG108" s="44"/>
      <c r="CH108" s="62">
        <f t="shared" si="500"/>
        <v>0</v>
      </c>
      <c r="CI108" s="45"/>
      <c r="CJ108" s="62">
        <f t="shared" si="501"/>
        <v>0</v>
      </c>
      <c r="CK108" s="45"/>
      <c r="CL108" s="62">
        <f t="shared" si="502"/>
        <v>0</v>
      </c>
      <c r="CM108" s="45"/>
      <c r="CN108" s="62">
        <f t="shared" si="503"/>
        <v>0</v>
      </c>
      <c r="CO108" s="45"/>
      <c r="CP108" s="62">
        <f t="shared" si="504"/>
        <v>0</v>
      </c>
      <c r="CQ108" s="45"/>
      <c r="CR108" s="62">
        <f t="shared" si="505"/>
        <v>0</v>
      </c>
      <c r="CS108" s="45"/>
      <c r="CT108" s="62">
        <f t="shared" si="506"/>
        <v>0</v>
      </c>
      <c r="CU108" s="44"/>
      <c r="CV108" s="62">
        <f t="shared" si="507"/>
        <v>0</v>
      </c>
      <c r="CW108" s="44"/>
      <c r="CX108" s="43"/>
      <c r="CY108" s="43"/>
      <c r="CZ108" s="43"/>
      <c r="DA108" s="43"/>
      <c r="DB108" s="43"/>
      <c r="DC108" s="43"/>
      <c r="DD108" s="43"/>
      <c r="DE108" s="50">
        <f t="shared" si="430"/>
        <v>0</v>
      </c>
      <c r="DF108" s="50">
        <f t="shared" si="430"/>
        <v>0</v>
      </c>
    </row>
    <row r="109" spans="1:110" s="6" customFormat="1" ht="60" x14ac:dyDescent="0.25">
      <c r="A109" s="70"/>
      <c r="B109" s="70">
        <v>80</v>
      </c>
      <c r="C109" s="71" t="s">
        <v>308</v>
      </c>
      <c r="D109" s="35" t="s">
        <v>309</v>
      </c>
      <c r="E109" s="36">
        <v>15030</v>
      </c>
      <c r="F109" s="102">
        <v>7.46</v>
      </c>
      <c r="G109" s="103">
        <v>0.31709999999999999</v>
      </c>
      <c r="H109" s="39">
        <v>1</v>
      </c>
      <c r="I109" s="40"/>
      <c r="J109" s="40"/>
      <c r="K109" s="41">
        <v>1.4</v>
      </c>
      <c r="L109" s="41">
        <v>1.68</v>
      </c>
      <c r="M109" s="41">
        <v>2.23</v>
      </c>
      <c r="N109" s="42">
        <v>2.57</v>
      </c>
      <c r="O109" s="51">
        <v>5</v>
      </c>
      <c r="P109" s="62">
        <f t="shared" si="471"/>
        <v>631727.91396000003</v>
      </c>
      <c r="Q109" s="45"/>
      <c r="R109" s="62">
        <f t="shared" si="472"/>
        <v>0</v>
      </c>
      <c r="S109" s="45"/>
      <c r="T109" s="62">
        <f t="shared" si="473"/>
        <v>0</v>
      </c>
      <c r="U109" s="44"/>
      <c r="V109" s="62">
        <f t="shared" si="474"/>
        <v>0</v>
      </c>
      <c r="W109" s="45"/>
      <c r="X109" s="62">
        <f t="shared" si="475"/>
        <v>0</v>
      </c>
      <c r="Y109" s="45"/>
      <c r="Z109" s="62">
        <f t="shared" si="476"/>
        <v>0</v>
      </c>
      <c r="AA109" s="36"/>
      <c r="AB109" s="43"/>
      <c r="AC109" s="45"/>
      <c r="AD109" s="62">
        <f t="shared" si="477"/>
        <v>0</v>
      </c>
      <c r="AE109" s="45"/>
      <c r="AF109" s="62">
        <f t="shared" si="478"/>
        <v>0</v>
      </c>
      <c r="AG109" s="45"/>
      <c r="AH109" s="62">
        <f t="shared" si="479"/>
        <v>0</v>
      </c>
      <c r="AI109" s="45"/>
      <c r="AJ109" s="44">
        <f t="shared" si="406"/>
        <v>0</v>
      </c>
      <c r="AK109" s="45"/>
      <c r="AL109" s="62">
        <f t="shared" si="480"/>
        <v>0</v>
      </c>
      <c r="AM109" s="36"/>
      <c r="AN109" s="62">
        <f t="shared" si="481"/>
        <v>0</v>
      </c>
      <c r="AO109" s="45"/>
      <c r="AP109" s="62">
        <f t="shared" si="482"/>
        <v>0</v>
      </c>
      <c r="AQ109" s="45"/>
      <c r="AR109" s="62">
        <f t="shared" si="483"/>
        <v>0</v>
      </c>
      <c r="AS109" s="45"/>
      <c r="AT109" s="62">
        <f t="shared" si="484"/>
        <v>0</v>
      </c>
      <c r="AU109" s="45"/>
      <c r="AV109" s="62">
        <f t="shared" si="485"/>
        <v>0</v>
      </c>
      <c r="AW109" s="45"/>
      <c r="AX109" s="62">
        <f t="shared" si="486"/>
        <v>0</v>
      </c>
      <c r="AY109" s="45"/>
      <c r="AZ109" s="43"/>
      <c r="BA109" s="51"/>
      <c r="BB109" s="62">
        <f t="shared" si="487"/>
        <v>0</v>
      </c>
      <c r="BC109" s="45"/>
      <c r="BD109" s="62">
        <f t="shared" si="488"/>
        <v>0</v>
      </c>
      <c r="BE109" s="45"/>
      <c r="BF109" s="62">
        <f t="shared" si="489"/>
        <v>0</v>
      </c>
      <c r="BG109" s="45"/>
      <c r="BH109" s="62">
        <f t="shared" si="490"/>
        <v>0</v>
      </c>
      <c r="BI109" s="51"/>
      <c r="BJ109" s="62">
        <f t="shared" si="491"/>
        <v>0</v>
      </c>
      <c r="BK109" s="45"/>
      <c r="BL109" s="62">
        <f t="shared" si="491"/>
        <v>0</v>
      </c>
      <c r="BM109" s="51"/>
      <c r="BN109" s="62">
        <f t="shared" si="492"/>
        <v>0</v>
      </c>
      <c r="BO109" s="45"/>
      <c r="BP109" s="62">
        <f t="shared" si="492"/>
        <v>0</v>
      </c>
      <c r="BQ109" s="81"/>
      <c r="BR109" s="62">
        <f t="shared" si="493"/>
        <v>0</v>
      </c>
      <c r="BS109" s="45"/>
      <c r="BT109" s="62">
        <f t="shared" si="494"/>
        <v>0</v>
      </c>
      <c r="BU109" s="45"/>
      <c r="BV109" s="62">
        <f t="shared" si="495"/>
        <v>0</v>
      </c>
      <c r="BW109" s="48"/>
      <c r="BX109" s="62">
        <f t="shared" si="495"/>
        <v>0</v>
      </c>
      <c r="BY109" s="45"/>
      <c r="BZ109" s="62">
        <f t="shared" si="496"/>
        <v>0</v>
      </c>
      <c r="CA109" s="48"/>
      <c r="CB109" s="62">
        <f t="shared" si="497"/>
        <v>0</v>
      </c>
      <c r="CC109" s="45"/>
      <c r="CD109" s="62">
        <f t="shared" si="498"/>
        <v>0</v>
      </c>
      <c r="CE109" s="45"/>
      <c r="CF109" s="62">
        <f t="shared" si="499"/>
        <v>0</v>
      </c>
      <c r="CG109" s="44"/>
      <c r="CH109" s="62">
        <f t="shared" si="500"/>
        <v>0</v>
      </c>
      <c r="CI109" s="45"/>
      <c r="CJ109" s="62">
        <f t="shared" si="501"/>
        <v>0</v>
      </c>
      <c r="CK109" s="45"/>
      <c r="CL109" s="62">
        <f t="shared" si="502"/>
        <v>0</v>
      </c>
      <c r="CM109" s="45"/>
      <c r="CN109" s="62">
        <f t="shared" si="503"/>
        <v>0</v>
      </c>
      <c r="CO109" s="45"/>
      <c r="CP109" s="62">
        <f t="shared" si="504"/>
        <v>0</v>
      </c>
      <c r="CQ109" s="45"/>
      <c r="CR109" s="62">
        <f t="shared" si="505"/>
        <v>0</v>
      </c>
      <c r="CS109" s="45"/>
      <c r="CT109" s="62">
        <f t="shared" si="506"/>
        <v>0</v>
      </c>
      <c r="CU109" s="44"/>
      <c r="CV109" s="62">
        <f t="shared" si="507"/>
        <v>0</v>
      </c>
      <c r="CW109" s="44"/>
      <c r="CX109" s="43"/>
      <c r="CY109" s="43"/>
      <c r="CZ109" s="43"/>
      <c r="DA109" s="43"/>
      <c r="DB109" s="43"/>
      <c r="DC109" s="43"/>
      <c r="DD109" s="43"/>
      <c r="DE109" s="50">
        <f t="shared" si="430"/>
        <v>5</v>
      </c>
      <c r="DF109" s="50">
        <f t="shared" si="430"/>
        <v>631727.91396000003</v>
      </c>
    </row>
    <row r="110" spans="1:110" s="6" customFormat="1" ht="60" x14ac:dyDescent="0.25">
      <c r="A110" s="70"/>
      <c r="B110" s="70">
        <v>81</v>
      </c>
      <c r="C110" s="71" t="s">
        <v>310</v>
      </c>
      <c r="D110" s="35" t="s">
        <v>311</v>
      </c>
      <c r="E110" s="36">
        <v>15030</v>
      </c>
      <c r="F110" s="102">
        <v>11</v>
      </c>
      <c r="G110" s="103">
        <v>0.41489999999999999</v>
      </c>
      <c r="H110" s="39">
        <v>1</v>
      </c>
      <c r="I110" s="40"/>
      <c r="J110" s="40"/>
      <c r="K110" s="41">
        <v>1.4</v>
      </c>
      <c r="L110" s="41">
        <v>1.68</v>
      </c>
      <c r="M110" s="41">
        <v>2.23</v>
      </c>
      <c r="N110" s="42">
        <v>2.57</v>
      </c>
      <c r="O110" s="51">
        <v>2</v>
      </c>
      <c r="P110" s="62">
        <f t="shared" si="471"/>
        <v>385536.33359999995</v>
      </c>
      <c r="Q110" s="45"/>
      <c r="R110" s="62">
        <f t="shared" si="472"/>
        <v>0</v>
      </c>
      <c r="S110" s="45"/>
      <c r="T110" s="62">
        <f t="shared" si="473"/>
        <v>0</v>
      </c>
      <c r="U110" s="44"/>
      <c r="V110" s="62">
        <f t="shared" si="474"/>
        <v>0</v>
      </c>
      <c r="W110" s="45"/>
      <c r="X110" s="62">
        <f t="shared" si="475"/>
        <v>0</v>
      </c>
      <c r="Y110" s="45"/>
      <c r="Z110" s="62">
        <f t="shared" si="476"/>
        <v>0</v>
      </c>
      <c r="AA110" s="36"/>
      <c r="AB110" s="43"/>
      <c r="AC110" s="45"/>
      <c r="AD110" s="62">
        <f t="shared" si="477"/>
        <v>0</v>
      </c>
      <c r="AE110" s="45"/>
      <c r="AF110" s="62">
        <f t="shared" si="478"/>
        <v>0</v>
      </c>
      <c r="AG110" s="45"/>
      <c r="AH110" s="62">
        <f t="shared" si="479"/>
        <v>0</v>
      </c>
      <c r="AI110" s="45"/>
      <c r="AJ110" s="44">
        <f t="shared" si="406"/>
        <v>0</v>
      </c>
      <c r="AK110" s="45"/>
      <c r="AL110" s="62">
        <f t="shared" si="480"/>
        <v>0</v>
      </c>
      <c r="AM110" s="36"/>
      <c r="AN110" s="62">
        <f t="shared" si="481"/>
        <v>0</v>
      </c>
      <c r="AO110" s="45"/>
      <c r="AP110" s="62">
        <f t="shared" si="482"/>
        <v>0</v>
      </c>
      <c r="AQ110" s="45"/>
      <c r="AR110" s="62">
        <f t="shared" si="483"/>
        <v>0</v>
      </c>
      <c r="AS110" s="45"/>
      <c r="AT110" s="62">
        <f t="shared" si="484"/>
        <v>0</v>
      </c>
      <c r="AU110" s="45"/>
      <c r="AV110" s="62">
        <f t="shared" si="485"/>
        <v>0</v>
      </c>
      <c r="AW110" s="45"/>
      <c r="AX110" s="62">
        <f t="shared" si="486"/>
        <v>0</v>
      </c>
      <c r="AY110" s="45"/>
      <c r="AZ110" s="43"/>
      <c r="BA110" s="51"/>
      <c r="BB110" s="62">
        <f t="shared" si="487"/>
        <v>0</v>
      </c>
      <c r="BC110" s="45"/>
      <c r="BD110" s="62">
        <f t="shared" si="488"/>
        <v>0</v>
      </c>
      <c r="BE110" s="45"/>
      <c r="BF110" s="62">
        <f t="shared" si="489"/>
        <v>0</v>
      </c>
      <c r="BG110" s="45"/>
      <c r="BH110" s="62">
        <f t="shared" si="490"/>
        <v>0</v>
      </c>
      <c r="BI110" s="51"/>
      <c r="BJ110" s="62">
        <f t="shared" si="491"/>
        <v>0</v>
      </c>
      <c r="BK110" s="45"/>
      <c r="BL110" s="62">
        <f t="shared" si="491"/>
        <v>0</v>
      </c>
      <c r="BM110" s="51"/>
      <c r="BN110" s="62">
        <f t="shared" si="492"/>
        <v>0</v>
      </c>
      <c r="BO110" s="45"/>
      <c r="BP110" s="62">
        <f t="shared" si="492"/>
        <v>0</v>
      </c>
      <c r="BQ110" s="81"/>
      <c r="BR110" s="62">
        <f t="shared" si="493"/>
        <v>0</v>
      </c>
      <c r="BS110" s="45"/>
      <c r="BT110" s="62">
        <f t="shared" si="494"/>
        <v>0</v>
      </c>
      <c r="BU110" s="45"/>
      <c r="BV110" s="62">
        <f t="shared" si="495"/>
        <v>0</v>
      </c>
      <c r="BW110" s="48"/>
      <c r="BX110" s="62">
        <f t="shared" si="495"/>
        <v>0</v>
      </c>
      <c r="BY110" s="45"/>
      <c r="BZ110" s="62">
        <f t="shared" si="496"/>
        <v>0</v>
      </c>
      <c r="CA110" s="48"/>
      <c r="CB110" s="62">
        <f t="shared" si="497"/>
        <v>0</v>
      </c>
      <c r="CC110" s="45"/>
      <c r="CD110" s="62">
        <f t="shared" si="498"/>
        <v>0</v>
      </c>
      <c r="CE110" s="45"/>
      <c r="CF110" s="62">
        <f t="shared" si="499"/>
        <v>0</v>
      </c>
      <c r="CG110" s="44"/>
      <c r="CH110" s="62">
        <f t="shared" si="500"/>
        <v>0</v>
      </c>
      <c r="CI110" s="45"/>
      <c r="CJ110" s="62">
        <f t="shared" si="501"/>
        <v>0</v>
      </c>
      <c r="CK110" s="45"/>
      <c r="CL110" s="62">
        <f t="shared" si="502"/>
        <v>0</v>
      </c>
      <c r="CM110" s="45"/>
      <c r="CN110" s="62">
        <f t="shared" si="503"/>
        <v>0</v>
      </c>
      <c r="CO110" s="45"/>
      <c r="CP110" s="62">
        <f t="shared" si="504"/>
        <v>0</v>
      </c>
      <c r="CQ110" s="45"/>
      <c r="CR110" s="62">
        <f t="shared" si="505"/>
        <v>0</v>
      </c>
      <c r="CS110" s="45"/>
      <c r="CT110" s="62">
        <f t="shared" si="506"/>
        <v>0</v>
      </c>
      <c r="CU110" s="44"/>
      <c r="CV110" s="62">
        <f t="shared" si="507"/>
        <v>0</v>
      </c>
      <c r="CW110" s="44"/>
      <c r="CX110" s="43"/>
      <c r="CY110" s="43"/>
      <c r="CZ110" s="43"/>
      <c r="DA110" s="43"/>
      <c r="DB110" s="43"/>
      <c r="DC110" s="43"/>
      <c r="DD110" s="43"/>
      <c r="DE110" s="50">
        <f t="shared" si="430"/>
        <v>2</v>
      </c>
      <c r="DF110" s="50">
        <f t="shared" si="430"/>
        <v>385536.33359999995</v>
      </c>
    </row>
    <row r="111" spans="1:110" s="6" customFormat="1" ht="60" x14ac:dyDescent="0.25">
      <c r="A111" s="70"/>
      <c r="B111" s="70">
        <v>82</v>
      </c>
      <c r="C111" s="71" t="s">
        <v>312</v>
      </c>
      <c r="D111" s="35" t="s">
        <v>313</v>
      </c>
      <c r="E111" s="36">
        <v>15030</v>
      </c>
      <c r="F111" s="102">
        <v>30.73</v>
      </c>
      <c r="G111" s="103">
        <v>6.4999999999999997E-3</v>
      </c>
      <c r="H111" s="39">
        <v>1</v>
      </c>
      <c r="I111" s="40"/>
      <c r="J111" s="40"/>
      <c r="K111" s="41">
        <v>1.4</v>
      </c>
      <c r="L111" s="41">
        <v>1.68</v>
      </c>
      <c r="M111" s="41">
        <v>2.23</v>
      </c>
      <c r="N111" s="42">
        <v>2.57</v>
      </c>
      <c r="O111" s="51"/>
      <c r="P111" s="62">
        <f t="shared" si="471"/>
        <v>0</v>
      </c>
      <c r="Q111" s="45"/>
      <c r="R111" s="62">
        <f t="shared" si="472"/>
        <v>0</v>
      </c>
      <c r="S111" s="45"/>
      <c r="T111" s="62">
        <f t="shared" si="473"/>
        <v>0</v>
      </c>
      <c r="U111" s="44"/>
      <c r="V111" s="62">
        <f t="shared" si="474"/>
        <v>0</v>
      </c>
      <c r="W111" s="45"/>
      <c r="X111" s="62">
        <f t="shared" si="475"/>
        <v>0</v>
      </c>
      <c r="Y111" s="45"/>
      <c r="Z111" s="62">
        <f t="shared" si="476"/>
        <v>0</v>
      </c>
      <c r="AA111" s="36"/>
      <c r="AB111" s="43"/>
      <c r="AC111" s="45"/>
      <c r="AD111" s="62">
        <f t="shared" si="477"/>
        <v>0</v>
      </c>
      <c r="AE111" s="45"/>
      <c r="AF111" s="62">
        <f t="shared" si="478"/>
        <v>0</v>
      </c>
      <c r="AG111" s="45"/>
      <c r="AH111" s="62">
        <f t="shared" si="479"/>
        <v>0</v>
      </c>
      <c r="AI111" s="45"/>
      <c r="AJ111" s="44">
        <f t="shared" si="406"/>
        <v>0</v>
      </c>
      <c r="AK111" s="45"/>
      <c r="AL111" s="62">
        <f t="shared" si="480"/>
        <v>0</v>
      </c>
      <c r="AM111" s="36"/>
      <c r="AN111" s="62">
        <f t="shared" si="481"/>
        <v>0</v>
      </c>
      <c r="AO111" s="45"/>
      <c r="AP111" s="62">
        <f t="shared" si="482"/>
        <v>0</v>
      </c>
      <c r="AQ111" s="45"/>
      <c r="AR111" s="62">
        <f t="shared" si="483"/>
        <v>0</v>
      </c>
      <c r="AS111" s="45"/>
      <c r="AT111" s="62">
        <f t="shared" si="484"/>
        <v>0</v>
      </c>
      <c r="AU111" s="45"/>
      <c r="AV111" s="62">
        <f t="shared" si="485"/>
        <v>0</v>
      </c>
      <c r="AW111" s="45"/>
      <c r="AX111" s="62">
        <f t="shared" si="486"/>
        <v>0</v>
      </c>
      <c r="AY111" s="45"/>
      <c r="AZ111" s="43"/>
      <c r="BA111" s="51"/>
      <c r="BB111" s="62">
        <f t="shared" si="487"/>
        <v>0</v>
      </c>
      <c r="BC111" s="45"/>
      <c r="BD111" s="62">
        <f t="shared" si="488"/>
        <v>0</v>
      </c>
      <c r="BE111" s="45"/>
      <c r="BF111" s="62">
        <f t="shared" si="489"/>
        <v>0</v>
      </c>
      <c r="BG111" s="45"/>
      <c r="BH111" s="62">
        <f t="shared" si="490"/>
        <v>0</v>
      </c>
      <c r="BI111" s="51"/>
      <c r="BJ111" s="62">
        <f t="shared" si="491"/>
        <v>0</v>
      </c>
      <c r="BK111" s="45"/>
      <c r="BL111" s="62">
        <f t="shared" si="491"/>
        <v>0</v>
      </c>
      <c r="BM111" s="51"/>
      <c r="BN111" s="62">
        <f t="shared" si="492"/>
        <v>0</v>
      </c>
      <c r="BO111" s="45"/>
      <c r="BP111" s="62">
        <f t="shared" si="492"/>
        <v>0</v>
      </c>
      <c r="BQ111" s="81"/>
      <c r="BR111" s="62">
        <f t="shared" si="493"/>
        <v>0</v>
      </c>
      <c r="BS111" s="45"/>
      <c r="BT111" s="62">
        <f t="shared" si="494"/>
        <v>0</v>
      </c>
      <c r="BU111" s="45"/>
      <c r="BV111" s="62">
        <f t="shared" si="495"/>
        <v>0</v>
      </c>
      <c r="BW111" s="48"/>
      <c r="BX111" s="62">
        <f t="shared" si="495"/>
        <v>0</v>
      </c>
      <c r="BY111" s="45"/>
      <c r="BZ111" s="62">
        <f t="shared" si="496"/>
        <v>0</v>
      </c>
      <c r="CA111" s="48"/>
      <c r="CB111" s="62">
        <f t="shared" si="497"/>
        <v>0</v>
      </c>
      <c r="CC111" s="45"/>
      <c r="CD111" s="62">
        <f t="shared" si="498"/>
        <v>0</v>
      </c>
      <c r="CE111" s="45"/>
      <c r="CF111" s="62">
        <f t="shared" si="499"/>
        <v>0</v>
      </c>
      <c r="CG111" s="44"/>
      <c r="CH111" s="62">
        <f t="shared" si="500"/>
        <v>0</v>
      </c>
      <c r="CI111" s="45"/>
      <c r="CJ111" s="62">
        <f t="shared" si="501"/>
        <v>0</v>
      </c>
      <c r="CK111" s="45"/>
      <c r="CL111" s="62">
        <f t="shared" si="502"/>
        <v>0</v>
      </c>
      <c r="CM111" s="45"/>
      <c r="CN111" s="62">
        <f t="shared" si="503"/>
        <v>0</v>
      </c>
      <c r="CO111" s="45"/>
      <c r="CP111" s="62">
        <f t="shared" si="504"/>
        <v>0</v>
      </c>
      <c r="CQ111" s="45"/>
      <c r="CR111" s="62">
        <f t="shared" si="505"/>
        <v>0</v>
      </c>
      <c r="CS111" s="45"/>
      <c r="CT111" s="62">
        <f t="shared" si="506"/>
        <v>0</v>
      </c>
      <c r="CU111" s="44"/>
      <c r="CV111" s="62">
        <f t="shared" si="507"/>
        <v>0</v>
      </c>
      <c r="CW111" s="44"/>
      <c r="CX111" s="43"/>
      <c r="CY111" s="43"/>
      <c r="CZ111" s="43"/>
      <c r="DA111" s="43"/>
      <c r="DB111" s="43"/>
      <c r="DC111" s="43"/>
      <c r="DD111" s="43"/>
      <c r="DE111" s="50">
        <f t="shared" si="430"/>
        <v>0</v>
      </c>
      <c r="DF111" s="50">
        <f t="shared" si="430"/>
        <v>0</v>
      </c>
    </row>
    <row r="112" spans="1:110" s="6" customFormat="1" ht="60" x14ac:dyDescent="0.25">
      <c r="A112" s="70"/>
      <c r="B112" s="70">
        <v>83</v>
      </c>
      <c r="C112" s="71" t="s">
        <v>314</v>
      </c>
      <c r="D112" s="35" t="s">
        <v>315</v>
      </c>
      <c r="E112" s="36">
        <v>15030</v>
      </c>
      <c r="F112" s="102">
        <v>31.73</v>
      </c>
      <c r="G112" s="103">
        <v>2.5899999999999999E-2</v>
      </c>
      <c r="H112" s="39">
        <v>1</v>
      </c>
      <c r="I112" s="40"/>
      <c r="J112" s="40"/>
      <c r="K112" s="41">
        <v>1.4</v>
      </c>
      <c r="L112" s="41">
        <v>1.68</v>
      </c>
      <c r="M112" s="41">
        <v>2.23</v>
      </c>
      <c r="N112" s="42">
        <v>2.57</v>
      </c>
      <c r="O112" s="51">
        <v>20</v>
      </c>
      <c r="P112" s="62">
        <f t="shared" si="471"/>
        <v>9636852.0736799985</v>
      </c>
      <c r="Q112" s="45"/>
      <c r="R112" s="62">
        <f t="shared" si="472"/>
        <v>0</v>
      </c>
      <c r="S112" s="45"/>
      <c r="T112" s="62">
        <f t="shared" si="473"/>
        <v>0</v>
      </c>
      <c r="U112" s="44"/>
      <c r="V112" s="62">
        <f t="shared" si="474"/>
        <v>0</v>
      </c>
      <c r="W112" s="45"/>
      <c r="X112" s="62">
        <f t="shared" si="475"/>
        <v>0</v>
      </c>
      <c r="Y112" s="45"/>
      <c r="Z112" s="62">
        <f t="shared" si="476"/>
        <v>0</v>
      </c>
      <c r="AA112" s="36"/>
      <c r="AB112" s="43"/>
      <c r="AC112" s="45"/>
      <c r="AD112" s="62">
        <f t="shared" si="477"/>
        <v>0</v>
      </c>
      <c r="AE112" s="45"/>
      <c r="AF112" s="62">
        <f t="shared" si="478"/>
        <v>0</v>
      </c>
      <c r="AG112" s="45"/>
      <c r="AH112" s="62">
        <f t="shared" si="479"/>
        <v>0</v>
      </c>
      <c r="AI112" s="45"/>
      <c r="AJ112" s="44">
        <f t="shared" si="406"/>
        <v>0</v>
      </c>
      <c r="AK112" s="45"/>
      <c r="AL112" s="62">
        <f t="shared" si="480"/>
        <v>0</v>
      </c>
      <c r="AM112" s="36"/>
      <c r="AN112" s="62">
        <f t="shared" si="481"/>
        <v>0</v>
      </c>
      <c r="AO112" s="45"/>
      <c r="AP112" s="62">
        <f t="shared" si="482"/>
        <v>0</v>
      </c>
      <c r="AQ112" s="45"/>
      <c r="AR112" s="62">
        <f t="shared" si="483"/>
        <v>0</v>
      </c>
      <c r="AS112" s="45"/>
      <c r="AT112" s="62">
        <f t="shared" si="484"/>
        <v>0</v>
      </c>
      <c r="AU112" s="45"/>
      <c r="AV112" s="62">
        <f t="shared" si="485"/>
        <v>0</v>
      </c>
      <c r="AW112" s="45"/>
      <c r="AX112" s="62">
        <f t="shared" si="486"/>
        <v>0</v>
      </c>
      <c r="AY112" s="45"/>
      <c r="AZ112" s="43"/>
      <c r="BA112" s="51"/>
      <c r="BB112" s="62">
        <f t="shared" si="487"/>
        <v>0</v>
      </c>
      <c r="BC112" s="45"/>
      <c r="BD112" s="62">
        <f t="shared" si="488"/>
        <v>0</v>
      </c>
      <c r="BE112" s="45"/>
      <c r="BF112" s="62">
        <f t="shared" si="489"/>
        <v>0</v>
      </c>
      <c r="BG112" s="45"/>
      <c r="BH112" s="62">
        <f t="shared" si="490"/>
        <v>0</v>
      </c>
      <c r="BI112" s="51"/>
      <c r="BJ112" s="62">
        <f t="shared" si="491"/>
        <v>0</v>
      </c>
      <c r="BK112" s="45"/>
      <c r="BL112" s="62">
        <f t="shared" si="491"/>
        <v>0</v>
      </c>
      <c r="BM112" s="51"/>
      <c r="BN112" s="62">
        <f t="shared" si="492"/>
        <v>0</v>
      </c>
      <c r="BO112" s="45"/>
      <c r="BP112" s="62">
        <f t="shared" si="492"/>
        <v>0</v>
      </c>
      <c r="BQ112" s="81"/>
      <c r="BR112" s="62">
        <f t="shared" si="493"/>
        <v>0</v>
      </c>
      <c r="BS112" s="45"/>
      <c r="BT112" s="62">
        <f t="shared" si="494"/>
        <v>0</v>
      </c>
      <c r="BU112" s="45"/>
      <c r="BV112" s="62">
        <f t="shared" si="495"/>
        <v>0</v>
      </c>
      <c r="BW112" s="48"/>
      <c r="BX112" s="62">
        <f t="shared" si="495"/>
        <v>0</v>
      </c>
      <c r="BY112" s="45"/>
      <c r="BZ112" s="62">
        <f t="shared" si="496"/>
        <v>0</v>
      </c>
      <c r="CA112" s="48"/>
      <c r="CB112" s="62">
        <f t="shared" si="497"/>
        <v>0</v>
      </c>
      <c r="CC112" s="45"/>
      <c r="CD112" s="62">
        <f t="shared" si="498"/>
        <v>0</v>
      </c>
      <c r="CE112" s="45"/>
      <c r="CF112" s="62">
        <f t="shared" si="499"/>
        <v>0</v>
      </c>
      <c r="CG112" s="44"/>
      <c r="CH112" s="62">
        <f t="shared" si="500"/>
        <v>0</v>
      </c>
      <c r="CI112" s="45"/>
      <c r="CJ112" s="62">
        <f t="shared" si="501"/>
        <v>0</v>
      </c>
      <c r="CK112" s="45"/>
      <c r="CL112" s="62">
        <f t="shared" si="502"/>
        <v>0</v>
      </c>
      <c r="CM112" s="45"/>
      <c r="CN112" s="62">
        <f t="shared" si="503"/>
        <v>0</v>
      </c>
      <c r="CO112" s="45"/>
      <c r="CP112" s="62">
        <f t="shared" si="504"/>
        <v>0</v>
      </c>
      <c r="CQ112" s="45"/>
      <c r="CR112" s="62">
        <f t="shared" si="505"/>
        <v>0</v>
      </c>
      <c r="CS112" s="45"/>
      <c r="CT112" s="62">
        <f t="shared" si="506"/>
        <v>0</v>
      </c>
      <c r="CU112" s="44"/>
      <c r="CV112" s="62">
        <f t="shared" si="507"/>
        <v>0</v>
      </c>
      <c r="CW112" s="44"/>
      <c r="CX112" s="43"/>
      <c r="CY112" s="43"/>
      <c r="CZ112" s="43"/>
      <c r="DA112" s="43"/>
      <c r="DB112" s="43"/>
      <c r="DC112" s="43"/>
      <c r="DD112" s="43"/>
      <c r="DE112" s="50">
        <f t="shared" si="430"/>
        <v>20</v>
      </c>
      <c r="DF112" s="50">
        <f t="shared" si="430"/>
        <v>9636852.0736799985</v>
      </c>
    </row>
    <row r="113" spans="1:110" s="6" customFormat="1" ht="60" x14ac:dyDescent="0.25">
      <c r="A113" s="70"/>
      <c r="B113" s="70">
        <v>84</v>
      </c>
      <c r="C113" s="71" t="s">
        <v>316</v>
      </c>
      <c r="D113" s="35" t="s">
        <v>317</v>
      </c>
      <c r="E113" s="36">
        <v>15030</v>
      </c>
      <c r="F113" s="102">
        <v>34.5</v>
      </c>
      <c r="G113" s="103">
        <v>7.3499999999999996E-2</v>
      </c>
      <c r="H113" s="39">
        <v>1</v>
      </c>
      <c r="I113" s="40"/>
      <c r="J113" s="40"/>
      <c r="K113" s="41">
        <v>1.4</v>
      </c>
      <c r="L113" s="41">
        <v>1.68</v>
      </c>
      <c r="M113" s="41">
        <v>2.23</v>
      </c>
      <c r="N113" s="42">
        <v>2.57</v>
      </c>
      <c r="O113" s="51"/>
      <c r="P113" s="62">
        <f t="shared" si="471"/>
        <v>0</v>
      </c>
      <c r="Q113" s="45"/>
      <c r="R113" s="62">
        <f t="shared" si="472"/>
        <v>0</v>
      </c>
      <c r="S113" s="45"/>
      <c r="T113" s="62">
        <f t="shared" si="473"/>
        <v>0</v>
      </c>
      <c r="U113" s="44"/>
      <c r="V113" s="62">
        <f t="shared" si="474"/>
        <v>0</v>
      </c>
      <c r="W113" s="45"/>
      <c r="X113" s="62">
        <f t="shared" si="475"/>
        <v>0</v>
      </c>
      <c r="Y113" s="45"/>
      <c r="Z113" s="62">
        <f t="shared" si="476"/>
        <v>0</v>
      </c>
      <c r="AA113" s="36"/>
      <c r="AB113" s="43"/>
      <c r="AC113" s="45"/>
      <c r="AD113" s="62">
        <f t="shared" si="477"/>
        <v>0</v>
      </c>
      <c r="AE113" s="45"/>
      <c r="AF113" s="62">
        <f t="shared" si="478"/>
        <v>0</v>
      </c>
      <c r="AG113" s="45"/>
      <c r="AH113" s="62">
        <f t="shared" si="479"/>
        <v>0</v>
      </c>
      <c r="AI113" s="45"/>
      <c r="AJ113" s="44">
        <f t="shared" si="406"/>
        <v>0</v>
      </c>
      <c r="AK113" s="45"/>
      <c r="AL113" s="62">
        <f t="shared" si="480"/>
        <v>0</v>
      </c>
      <c r="AM113" s="36"/>
      <c r="AN113" s="62">
        <f t="shared" si="481"/>
        <v>0</v>
      </c>
      <c r="AO113" s="45"/>
      <c r="AP113" s="62">
        <f t="shared" si="482"/>
        <v>0</v>
      </c>
      <c r="AQ113" s="45"/>
      <c r="AR113" s="62">
        <f t="shared" si="483"/>
        <v>0</v>
      </c>
      <c r="AS113" s="45"/>
      <c r="AT113" s="62">
        <f t="shared" si="484"/>
        <v>0</v>
      </c>
      <c r="AU113" s="45"/>
      <c r="AV113" s="62">
        <f t="shared" si="485"/>
        <v>0</v>
      </c>
      <c r="AW113" s="45"/>
      <c r="AX113" s="62">
        <f t="shared" si="486"/>
        <v>0</v>
      </c>
      <c r="AY113" s="45"/>
      <c r="AZ113" s="43"/>
      <c r="BA113" s="51"/>
      <c r="BB113" s="62">
        <f t="shared" si="487"/>
        <v>0</v>
      </c>
      <c r="BC113" s="45"/>
      <c r="BD113" s="62">
        <f t="shared" si="488"/>
        <v>0</v>
      </c>
      <c r="BE113" s="45"/>
      <c r="BF113" s="62">
        <f t="shared" si="489"/>
        <v>0</v>
      </c>
      <c r="BG113" s="45"/>
      <c r="BH113" s="62">
        <f t="shared" si="490"/>
        <v>0</v>
      </c>
      <c r="BI113" s="51"/>
      <c r="BJ113" s="62">
        <f t="shared" si="491"/>
        <v>0</v>
      </c>
      <c r="BK113" s="45"/>
      <c r="BL113" s="62">
        <f t="shared" si="491"/>
        <v>0</v>
      </c>
      <c r="BM113" s="51"/>
      <c r="BN113" s="62">
        <f t="shared" si="492"/>
        <v>0</v>
      </c>
      <c r="BO113" s="45"/>
      <c r="BP113" s="62">
        <f t="shared" si="492"/>
        <v>0</v>
      </c>
      <c r="BQ113" s="81"/>
      <c r="BR113" s="62">
        <f t="shared" si="493"/>
        <v>0</v>
      </c>
      <c r="BS113" s="45"/>
      <c r="BT113" s="62">
        <f t="shared" si="494"/>
        <v>0</v>
      </c>
      <c r="BU113" s="45"/>
      <c r="BV113" s="62">
        <f t="shared" si="495"/>
        <v>0</v>
      </c>
      <c r="BW113" s="48"/>
      <c r="BX113" s="62">
        <f t="shared" si="495"/>
        <v>0</v>
      </c>
      <c r="BY113" s="45"/>
      <c r="BZ113" s="62">
        <f t="shared" si="496"/>
        <v>0</v>
      </c>
      <c r="CA113" s="48"/>
      <c r="CB113" s="62">
        <f t="shared" si="497"/>
        <v>0</v>
      </c>
      <c r="CC113" s="45"/>
      <c r="CD113" s="62">
        <f t="shared" si="498"/>
        <v>0</v>
      </c>
      <c r="CE113" s="45"/>
      <c r="CF113" s="62">
        <f t="shared" si="499"/>
        <v>0</v>
      </c>
      <c r="CG113" s="44"/>
      <c r="CH113" s="62">
        <f t="shared" si="500"/>
        <v>0</v>
      </c>
      <c r="CI113" s="45"/>
      <c r="CJ113" s="62">
        <f t="shared" si="501"/>
        <v>0</v>
      </c>
      <c r="CK113" s="45"/>
      <c r="CL113" s="62">
        <f t="shared" si="502"/>
        <v>0</v>
      </c>
      <c r="CM113" s="45"/>
      <c r="CN113" s="62">
        <f t="shared" si="503"/>
        <v>0</v>
      </c>
      <c r="CO113" s="45"/>
      <c r="CP113" s="62">
        <f t="shared" si="504"/>
        <v>0</v>
      </c>
      <c r="CQ113" s="45"/>
      <c r="CR113" s="62">
        <f t="shared" si="505"/>
        <v>0</v>
      </c>
      <c r="CS113" s="45"/>
      <c r="CT113" s="62">
        <f t="shared" si="506"/>
        <v>0</v>
      </c>
      <c r="CU113" s="44"/>
      <c r="CV113" s="62">
        <f t="shared" si="507"/>
        <v>0</v>
      </c>
      <c r="CW113" s="44"/>
      <c r="CX113" s="43"/>
      <c r="CY113" s="43"/>
      <c r="CZ113" s="43"/>
      <c r="DA113" s="43"/>
      <c r="DB113" s="43"/>
      <c r="DC113" s="43"/>
      <c r="DD113" s="43"/>
      <c r="DE113" s="50">
        <f t="shared" si="430"/>
        <v>0</v>
      </c>
      <c r="DF113" s="50">
        <f t="shared" si="430"/>
        <v>0</v>
      </c>
    </row>
    <row r="114" spans="1:110" s="6" customFormat="1" ht="60" x14ac:dyDescent="0.25">
      <c r="A114" s="70"/>
      <c r="B114" s="70">
        <v>85</v>
      </c>
      <c r="C114" s="71" t="s">
        <v>318</v>
      </c>
      <c r="D114" s="35" t="s">
        <v>319</v>
      </c>
      <c r="E114" s="36">
        <v>15030</v>
      </c>
      <c r="F114" s="102">
        <v>36.479999999999997</v>
      </c>
      <c r="G114" s="103">
        <v>0.1033</v>
      </c>
      <c r="H114" s="39">
        <v>1</v>
      </c>
      <c r="I114" s="40"/>
      <c r="J114" s="40"/>
      <c r="K114" s="41">
        <v>1.4</v>
      </c>
      <c r="L114" s="41">
        <v>1.68</v>
      </c>
      <c r="M114" s="41">
        <v>2.23</v>
      </c>
      <c r="N114" s="42">
        <v>2.57</v>
      </c>
      <c r="O114" s="43">
        <v>2</v>
      </c>
      <c r="P114" s="62">
        <f t="shared" si="471"/>
        <v>1141899.8492159999</v>
      </c>
      <c r="Q114" s="45">
        <v>0</v>
      </c>
      <c r="R114" s="62">
        <f t="shared" si="472"/>
        <v>0</v>
      </c>
      <c r="S114" s="45"/>
      <c r="T114" s="62">
        <f t="shared" si="473"/>
        <v>0</v>
      </c>
      <c r="U114" s="44">
        <v>0</v>
      </c>
      <c r="V114" s="62">
        <f t="shared" si="474"/>
        <v>0</v>
      </c>
      <c r="W114" s="45">
        <v>0</v>
      </c>
      <c r="X114" s="62">
        <f t="shared" si="475"/>
        <v>0</v>
      </c>
      <c r="Y114" s="45"/>
      <c r="Z114" s="62">
        <f t="shared" si="476"/>
        <v>0</v>
      </c>
      <c r="AA114" s="36">
        <v>0</v>
      </c>
      <c r="AB114" s="43">
        <v>0</v>
      </c>
      <c r="AC114" s="45">
        <v>0</v>
      </c>
      <c r="AD114" s="62">
        <f t="shared" si="477"/>
        <v>0</v>
      </c>
      <c r="AE114" s="45">
        <v>0</v>
      </c>
      <c r="AF114" s="62">
        <f t="shared" si="478"/>
        <v>0</v>
      </c>
      <c r="AG114" s="45">
        <v>0</v>
      </c>
      <c r="AH114" s="62">
        <f t="shared" si="479"/>
        <v>0</v>
      </c>
      <c r="AI114" s="45">
        <v>0</v>
      </c>
      <c r="AJ114" s="44">
        <f t="shared" si="406"/>
        <v>0</v>
      </c>
      <c r="AK114" s="45">
        <v>0</v>
      </c>
      <c r="AL114" s="62">
        <f t="shared" si="480"/>
        <v>0</v>
      </c>
      <c r="AM114" s="36"/>
      <c r="AN114" s="62">
        <f t="shared" si="481"/>
        <v>0</v>
      </c>
      <c r="AO114" s="45"/>
      <c r="AP114" s="62">
        <f t="shared" si="482"/>
        <v>0</v>
      </c>
      <c r="AQ114" s="45">
        <v>0</v>
      </c>
      <c r="AR114" s="62">
        <f t="shared" si="483"/>
        <v>0</v>
      </c>
      <c r="AS114" s="45">
        <v>0</v>
      </c>
      <c r="AT114" s="62">
        <f t="shared" si="484"/>
        <v>0</v>
      </c>
      <c r="AU114" s="45"/>
      <c r="AV114" s="62">
        <f t="shared" si="485"/>
        <v>0</v>
      </c>
      <c r="AW114" s="45"/>
      <c r="AX114" s="62">
        <f t="shared" si="486"/>
        <v>0</v>
      </c>
      <c r="AY114" s="45"/>
      <c r="AZ114" s="43"/>
      <c r="BA114" s="51"/>
      <c r="BB114" s="62">
        <f t="shared" si="487"/>
        <v>0</v>
      </c>
      <c r="BC114" s="45">
        <v>0</v>
      </c>
      <c r="BD114" s="62">
        <f t="shared" si="488"/>
        <v>0</v>
      </c>
      <c r="BE114" s="45">
        <v>0</v>
      </c>
      <c r="BF114" s="62">
        <f t="shared" si="489"/>
        <v>0</v>
      </c>
      <c r="BG114" s="45">
        <v>0</v>
      </c>
      <c r="BH114" s="62">
        <f t="shared" si="490"/>
        <v>0</v>
      </c>
      <c r="BI114" s="51"/>
      <c r="BJ114" s="62">
        <f t="shared" si="491"/>
        <v>0</v>
      </c>
      <c r="BK114" s="45"/>
      <c r="BL114" s="62">
        <f t="shared" si="491"/>
        <v>0</v>
      </c>
      <c r="BM114" s="51"/>
      <c r="BN114" s="62">
        <f t="shared" si="492"/>
        <v>0</v>
      </c>
      <c r="BO114" s="45">
        <v>0</v>
      </c>
      <c r="BP114" s="62">
        <f t="shared" si="492"/>
        <v>0</v>
      </c>
      <c r="BQ114" s="81">
        <v>0</v>
      </c>
      <c r="BR114" s="62">
        <f t="shared" si="493"/>
        <v>0</v>
      </c>
      <c r="BS114" s="45">
        <v>0</v>
      </c>
      <c r="BT114" s="62">
        <f t="shared" si="494"/>
        <v>0</v>
      </c>
      <c r="BU114" s="45">
        <v>0</v>
      </c>
      <c r="BV114" s="62">
        <f t="shared" si="495"/>
        <v>0</v>
      </c>
      <c r="BW114" s="48">
        <v>0</v>
      </c>
      <c r="BX114" s="62">
        <f t="shared" si="495"/>
        <v>0</v>
      </c>
      <c r="BY114" s="45">
        <v>0</v>
      </c>
      <c r="BZ114" s="62">
        <f t="shared" si="496"/>
        <v>0</v>
      </c>
      <c r="CA114" s="48"/>
      <c r="CB114" s="62">
        <f t="shared" si="497"/>
        <v>0</v>
      </c>
      <c r="CC114" s="45">
        <v>0</v>
      </c>
      <c r="CD114" s="62">
        <f t="shared" si="498"/>
        <v>0</v>
      </c>
      <c r="CE114" s="45">
        <v>0</v>
      </c>
      <c r="CF114" s="62">
        <f t="shared" si="499"/>
        <v>0</v>
      </c>
      <c r="CG114" s="44">
        <v>0</v>
      </c>
      <c r="CH114" s="62">
        <f t="shared" si="500"/>
        <v>0</v>
      </c>
      <c r="CI114" s="45">
        <v>0</v>
      </c>
      <c r="CJ114" s="62">
        <f t="shared" si="501"/>
        <v>0</v>
      </c>
      <c r="CK114" s="45"/>
      <c r="CL114" s="62">
        <f t="shared" si="502"/>
        <v>0</v>
      </c>
      <c r="CM114" s="45"/>
      <c r="CN114" s="62">
        <f t="shared" si="503"/>
        <v>0</v>
      </c>
      <c r="CO114" s="45">
        <v>0</v>
      </c>
      <c r="CP114" s="62">
        <f t="shared" si="504"/>
        <v>0</v>
      </c>
      <c r="CQ114" s="45">
        <v>0</v>
      </c>
      <c r="CR114" s="62">
        <f t="shared" si="505"/>
        <v>0</v>
      </c>
      <c r="CS114" s="45">
        <v>0</v>
      </c>
      <c r="CT114" s="62">
        <f t="shared" si="506"/>
        <v>0</v>
      </c>
      <c r="CU114" s="44"/>
      <c r="CV114" s="62">
        <f t="shared" si="507"/>
        <v>0</v>
      </c>
      <c r="CW114" s="44"/>
      <c r="CX114" s="43"/>
      <c r="CY114" s="43"/>
      <c r="CZ114" s="43"/>
      <c r="DA114" s="43"/>
      <c r="DB114" s="43"/>
      <c r="DC114" s="43"/>
      <c r="DD114" s="43"/>
      <c r="DE114" s="50">
        <f t="shared" ref="DE114:DF134" si="508">SUM(Q114+O114+S114+U114+AC114+Y114+W114+AE114+AI114+AG114+AK114+AQ114+BM114+BS114+AO114+BA114+BC114+CE114+CG114+CC114+CI114+CK114+BW114+BY114+AS114+AU114+AW114+BO114+BQ114+BU114+BE114+BG114+BI114+BK114+CA114+CM114+CO114+CQ114+CS114+CU114+CW114+DC114+DA114)</f>
        <v>2</v>
      </c>
      <c r="DF114" s="50">
        <f t="shared" si="508"/>
        <v>1141899.8492159999</v>
      </c>
    </row>
    <row r="115" spans="1:110" s="6" customFormat="1" x14ac:dyDescent="0.25">
      <c r="A115" s="70"/>
      <c r="B115" s="70">
        <v>86</v>
      </c>
      <c r="C115" s="71" t="s">
        <v>320</v>
      </c>
      <c r="D115" s="35" t="s">
        <v>321</v>
      </c>
      <c r="E115" s="36">
        <v>15030</v>
      </c>
      <c r="F115" s="37">
        <v>2.62</v>
      </c>
      <c r="G115" s="38"/>
      <c r="H115" s="39">
        <v>1</v>
      </c>
      <c r="I115" s="40"/>
      <c r="J115" s="40"/>
      <c r="K115" s="41">
        <v>1.4</v>
      </c>
      <c r="L115" s="41">
        <v>1.68</v>
      </c>
      <c r="M115" s="41">
        <v>2.23</v>
      </c>
      <c r="N115" s="42">
        <v>2.57</v>
      </c>
      <c r="O115" s="51"/>
      <c r="P115" s="44">
        <f>SUM(O115*$E115*$F115*$H115*$K115*$P$10)</f>
        <v>0</v>
      </c>
      <c r="Q115" s="51"/>
      <c r="R115" s="43"/>
      <c r="S115" s="51"/>
      <c r="T115" s="44">
        <f t="shared" ref="T115" si="509">SUM(S115*$E115*$F115*$H115*$K115*T$10)</f>
        <v>0</v>
      </c>
      <c r="U115" s="43">
        <v>0</v>
      </c>
      <c r="V115" s="44">
        <f>SUM(U115*$E115*$F115*$H115*$K115*$V$10)</f>
        <v>0</v>
      </c>
      <c r="W115" s="51"/>
      <c r="X115" s="43"/>
      <c r="Y115" s="45"/>
      <c r="Z115" s="43"/>
      <c r="AA115" s="36"/>
      <c r="AB115" s="43"/>
      <c r="AC115" s="51"/>
      <c r="AD115" s="43"/>
      <c r="AE115" s="51"/>
      <c r="AF115" s="43"/>
      <c r="AG115" s="51">
        <v>0</v>
      </c>
      <c r="AH115" s="44">
        <f>AG115*$E115*$F115*$H115*$K115*AH$10</f>
        <v>0</v>
      </c>
      <c r="AI115" s="43">
        <v>0</v>
      </c>
      <c r="AJ115" s="44">
        <f>AI115*$E115*$F115*$H115*$L115*AJ$10</f>
        <v>0</v>
      </c>
      <c r="AK115" s="51"/>
      <c r="AL115" s="43"/>
      <c r="AM115" s="36"/>
      <c r="AN115" s="43"/>
      <c r="AO115" s="51"/>
      <c r="AP115" s="43"/>
      <c r="AQ115" s="51"/>
      <c r="AR115" s="43"/>
      <c r="AS115" s="51"/>
      <c r="AT115" s="43"/>
      <c r="AU115" s="51"/>
      <c r="AV115" s="43"/>
      <c r="AW115" s="51"/>
      <c r="AX115" s="43"/>
      <c r="AY115" s="51"/>
      <c r="AZ115" s="43"/>
      <c r="BA115" s="51"/>
      <c r="BB115" s="43"/>
      <c r="BC115" s="51"/>
      <c r="BD115" s="44">
        <f>SUM(BC115*$E115*$F115*$H115*$K115*BD$10)</f>
        <v>0</v>
      </c>
      <c r="BE115" s="51"/>
      <c r="BF115" s="44">
        <f>SUM(BE115*$E115*$F115*$H115*$K115*BF$10)</f>
        <v>0</v>
      </c>
      <c r="BG115" s="51"/>
      <c r="BH115" s="44">
        <f>SUM(BG115*$E115*$F115*$H115*$K115*BH$10)</f>
        <v>0</v>
      </c>
      <c r="BI115" s="51"/>
      <c r="BJ115" s="44">
        <f>SUM(BI115*$E115*$F115*$H115*$K115*BJ$10)</f>
        <v>0</v>
      </c>
      <c r="BK115" s="51"/>
      <c r="BL115" s="44">
        <f>SUM(BK115*$E115*$F115*$H115*$K115*BL$10)</f>
        <v>0</v>
      </c>
      <c r="BM115" s="51"/>
      <c r="BN115" s="44">
        <f>BM115*$E115*$F115*$H115*$L115*BN$10</f>
        <v>0</v>
      </c>
      <c r="BO115" s="51"/>
      <c r="BP115" s="44">
        <f>BO115*$E115*$F115*$H115*$L115*BP$10</f>
        <v>0</v>
      </c>
      <c r="BQ115" s="95"/>
      <c r="BR115" s="44">
        <f>BQ115*$E115*$F115*$H115*$L115*BR$10</f>
        <v>0</v>
      </c>
      <c r="BS115" s="51"/>
      <c r="BT115" s="44">
        <f>BS115*$E115*$F115*$H115*$L115*BT$10</f>
        <v>0</v>
      </c>
      <c r="BU115" s="51"/>
      <c r="BV115" s="44">
        <f>BU115*$E115*$F115*$H115*$L115*BV$10</f>
        <v>0</v>
      </c>
      <c r="BW115" s="53"/>
      <c r="BX115" s="44">
        <f>BW115*$E115*$F115*$H115*$L115*BX$10</f>
        <v>0</v>
      </c>
      <c r="BY115" s="51"/>
      <c r="BZ115" s="44">
        <f>BY115*$E115*$F115*$H115*$L115*BZ$10</f>
        <v>0</v>
      </c>
      <c r="CA115" s="53"/>
      <c r="CB115" s="44">
        <f>CA115*$E115*$F115*$H115*$L115*CB$10</f>
        <v>0</v>
      </c>
      <c r="CC115" s="51"/>
      <c r="CD115" s="44">
        <f>CC115*$E115*$F115*$H115*$L115*CD$10</f>
        <v>0</v>
      </c>
      <c r="CE115" s="51"/>
      <c r="CF115" s="44">
        <f>CE115*$E115*$F115*$H115*$L115*CF$10</f>
        <v>0</v>
      </c>
      <c r="CG115" s="43"/>
      <c r="CH115" s="44">
        <f>CG115*$E115*$F115*$H115*$L115*CH$10</f>
        <v>0</v>
      </c>
      <c r="CI115" s="51"/>
      <c r="CJ115" s="44">
        <f>CI115*$E115*$F115*$H115*$L115*CJ$10</f>
        <v>0</v>
      </c>
      <c r="CK115" s="51"/>
      <c r="CL115" s="44">
        <f>CK115*$E115*$F115*$H115*$L115*CL$10</f>
        <v>0</v>
      </c>
      <c r="CM115" s="51"/>
      <c r="CN115" s="44">
        <f>CM115*$E115*$F115*$H115*$L115*CN$10</f>
        <v>0</v>
      </c>
      <c r="CO115" s="51"/>
      <c r="CP115" s="44">
        <f>CO115*$E115*$F115*$H115*$L115*CP$10</f>
        <v>0</v>
      </c>
      <c r="CQ115" s="51"/>
      <c r="CR115" s="44">
        <f>CQ115*$E115*$F115*$H115*$M115*CR$10</f>
        <v>0</v>
      </c>
      <c r="CS115" s="51"/>
      <c r="CT115" s="43"/>
      <c r="CU115" s="44"/>
      <c r="CV115" s="43"/>
      <c r="CW115" s="44"/>
      <c r="CX115" s="43"/>
      <c r="CY115" s="43"/>
      <c r="CZ115" s="43"/>
      <c r="DA115" s="43"/>
      <c r="DB115" s="43"/>
      <c r="DC115" s="43"/>
      <c r="DD115" s="43"/>
      <c r="DE115" s="50">
        <f t="shared" si="508"/>
        <v>0</v>
      </c>
      <c r="DF115" s="50">
        <f t="shared" si="508"/>
        <v>0</v>
      </c>
    </row>
    <row r="116" spans="1:110" s="6" customFormat="1" ht="45" x14ac:dyDescent="0.25">
      <c r="A116" s="70"/>
      <c r="B116" s="70">
        <v>87</v>
      </c>
      <c r="C116" s="104" t="s">
        <v>322</v>
      </c>
      <c r="D116" s="99" t="s">
        <v>323</v>
      </c>
      <c r="E116" s="36">
        <v>15030</v>
      </c>
      <c r="F116" s="102">
        <v>0.39</v>
      </c>
      <c r="G116" s="103">
        <v>0.28920000000000001</v>
      </c>
      <c r="H116" s="39">
        <v>1</v>
      </c>
      <c r="I116" s="40"/>
      <c r="J116" s="40"/>
      <c r="K116" s="41">
        <v>1.4</v>
      </c>
      <c r="L116" s="41">
        <v>1.68</v>
      </c>
      <c r="M116" s="41">
        <v>2.23</v>
      </c>
      <c r="N116" s="42">
        <v>2.57</v>
      </c>
      <c r="O116" s="43"/>
      <c r="P116" s="62">
        <f>(O116*$E116*$F116*((1-$G116)+$G116*$K116*$H116))</f>
        <v>0</v>
      </c>
      <c r="Q116" s="45"/>
      <c r="R116" s="62">
        <f>(Q116*$E116*$F116*((1-$G116)+$G116*$K116*$H116))</f>
        <v>0</v>
      </c>
      <c r="S116" s="45"/>
      <c r="T116" s="62">
        <f>(S116*$E116*$F116*((1-$G116)+$G116*$K116*$H116))</f>
        <v>0</v>
      </c>
      <c r="U116" s="44">
        <v>103</v>
      </c>
      <c r="V116" s="62">
        <f>(U116*$E116*$F116*((1-$G116)+$G116*$K116*$H116))</f>
        <v>673597.48996799998</v>
      </c>
      <c r="W116" s="45"/>
      <c r="X116" s="62">
        <f>(W116*$E116*$F116*((1-$G116)+$G116*$K116*$H116))</f>
        <v>0</v>
      </c>
      <c r="Y116" s="45"/>
      <c r="Z116" s="62">
        <f>(Y116*$E116*$F116*((1-$G116)+$G116*$K116*$H116))</f>
        <v>0</v>
      </c>
      <c r="AA116" s="36">
        <v>0</v>
      </c>
      <c r="AB116" s="44">
        <v>0</v>
      </c>
      <c r="AC116" s="45"/>
      <c r="AD116" s="62">
        <f>(AC116*$E116*$F116*((1-$G116)+$G116*$K116*$H116))</f>
        <v>0</v>
      </c>
      <c r="AE116" s="45">
        <v>0</v>
      </c>
      <c r="AF116" s="62">
        <f>(AE116*$E116*$F116*((1-$G116)+$G116*$K116*$H116))</f>
        <v>0</v>
      </c>
      <c r="AG116" s="45">
        <v>0</v>
      </c>
      <c r="AH116" s="62">
        <f>(AG116*$E116*$F116*((1-$G116)+$G116*$K116*$H116))</f>
        <v>0</v>
      </c>
      <c r="AI116" s="44">
        <v>15</v>
      </c>
      <c r="AJ116" s="62">
        <f t="shared" ref="AJ116:AJ131" si="510">(AI116*$E116*$F116*((1-$G116)+$G116*$L116*$H116*AJ$10))</f>
        <v>105216.57712799999</v>
      </c>
      <c r="AK116" s="45"/>
      <c r="AL116" s="62">
        <f>(AK116*$E116*$F116*((1-$G116)+$G116*$L116*$H116))</f>
        <v>0</v>
      </c>
      <c r="AM116" s="36"/>
      <c r="AN116" s="62">
        <f t="shared" ref="AN116:AN127" si="511">(AM116*$E116*$F116*((1-$G116)+$G116*$K116*$H116))</f>
        <v>0</v>
      </c>
      <c r="AO116" s="45"/>
      <c r="AP116" s="62">
        <f>(AO116*$E116*$F116*((1-$G116)+$G116*$K116*$H116))</f>
        <v>0</v>
      </c>
      <c r="AQ116" s="45"/>
      <c r="AR116" s="62">
        <f>(AQ116*$E116*$F116*((1-$G116)+$G116*$K116*$H116))</f>
        <v>0</v>
      </c>
      <c r="AS116" s="45"/>
      <c r="AT116" s="62">
        <f>(AS116*$E116*$F116*((1-$G116)+$G116*$K116*$H116))</f>
        <v>0</v>
      </c>
      <c r="AU116" s="45"/>
      <c r="AV116" s="62">
        <f>(AU116*$E116*$F116*((1-$G116)+$G116*$K116*$H116))</f>
        <v>0</v>
      </c>
      <c r="AW116" s="45"/>
      <c r="AX116" s="62">
        <f>(AW116*$E116*$F116*((1-$G116)+$G116*$K116*$H116))</f>
        <v>0</v>
      </c>
      <c r="AY116" s="45"/>
      <c r="AZ116" s="44"/>
      <c r="BA116" s="45"/>
      <c r="BB116" s="62">
        <f>(BA116*$E116*$F116*((1-$G116)+$G116*$K116*$H116))</f>
        <v>0</v>
      </c>
      <c r="BC116" s="45"/>
      <c r="BD116" s="62">
        <f t="shared" ref="BD116:BD134" si="512">(BC116*$E116*$F116*((1-$G116)+$G116*$K116*$H116*BD$10))</f>
        <v>0</v>
      </c>
      <c r="BE116" s="45"/>
      <c r="BF116" s="62">
        <f t="shared" ref="BF116:BF134" si="513">(BE116*$E116*$F116*((1-$G116)+$G116*$K116*$H116*BF$10))</f>
        <v>0</v>
      </c>
      <c r="BG116" s="45"/>
      <c r="BH116" s="62">
        <f t="shared" ref="BH116:BH134" si="514">(BG116*$E116*$F116*((1-$G116)+$G116*$K116*$H116*BH$10))</f>
        <v>0</v>
      </c>
      <c r="BI116" s="44"/>
      <c r="BJ116" s="62">
        <f t="shared" ref="BJ116:BL134" si="515">(BI116*$E116*$F116*((1-$G116)+$G116*$K116*$H116*BJ$10))</f>
        <v>0</v>
      </c>
      <c r="BK116" s="45"/>
      <c r="BL116" s="62">
        <f t="shared" si="515"/>
        <v>0</v>
      </c>
      <c r="BM116" s="45"/>
      <c r="BN116" s="62">
        <f t="shared" ref="BN116:BP134" si="516">(BM116*$E116*$F116*((1-$G116)+$G116*$L116*$H116*BN$10))</f>
        <v>0</v>
      </c>
      <c r="BO116" s="45"/>
      <c r="BP116" s="62">
        <f t="shared" si="516"/>
        <v>0</v>
      </c>
      <c r="BQ116" s="81"/>
      <c r="BR116" s="62">
        <f t="shared" ref="BR116:BR134" si="517">(BQ116*$E116*$F116*((1-$G116)+$G116*$L116*$H116*BR$10))</f>
        <v>0</v>
      </c>
      <c r="BS116" s="45"/>
      <c r="BT116" s="62">
        <f t="shared" ref="BT116:BT134" si="518">(BS116*$E116*$F116*((1-$G116)+$G116*$L116*$H116*BT$10))</f>
        <v>0</v>
      </c>
      <c r="BU116" s="45"/>
      <c r="BV116" s="62">
        <f t="shared" ref="BV116:BX131" si="519">(BU116*$E116*$F116*((1-$G116)+$G116*$L116*$H116*BV$10))</f>
        <v>0</v>
      </c>
      <c r="BW116" s="48"/>
      <c r="BX116" s="62">
        <f t="shared" si="519"/>
        <v>0</v>
      </c>
      <c r="BY116" s="45"/>
      <c r="BZ116" s="62">
        <f t="shared" ref="BZ116:BZ134" si="520">(BY116*$E116*$F116*((1-$G116)+$G116*$L116*$H116*BZ$10))</f>
        <v>0</v>
      </c>
      <c r="CA116" s="48"/>
      <c r="CB116" s="62">
        <f t="shared" ref="CB116:CB134" si="521">(CA116*$E116*$F116*((1-$G116)+$G116*$L116*$H116*CB$10))</f>
        <v>0</v>
      </c>
      <c r="CC116" s="45"/>
      <c r="CD116" s="62">
        <f t="shared" ref="CD116:CD134" si="522">(CC116*$E116*$F116*((1-$G116)+$G116*$L116*$H116*CD$10))</f>
        <v>0</v>
      </c>
      <c r="CE116" s="45"/>
      <c r="CF116" s="62">
        <f t="shared" ref="CF116:CF134" si="523">(CE116*$E116*$F116*((1-$G116)+$G116*$L116*$H116*CF$10))</f>
        <v>0</v>
      </c>
      <c r="CG116" s="44"/>
      <c r="CH116" s="62">
        <f t="shared" ref="CH116:CH134" si="524">(CG116*$E116*$F116*((1-$G116)+$G116*$L116*$H116*CH$10))</f>
        <v>0</v>
      </c>
      <c r="CI116" s="45"/>
      <c r="CJ116" s="62">
        <f t="shared" ref="CJ116:CJ134" si="525">(CI116*$E116*$F116*((1-$G116)+$G116*$L116*$H116*CJ$10))</f>
        <v>0</v>
      </c>
      <c r="CK116" s="45"/>
      <c r="CL116" s="62">
        <f t="shared" ref="CL116:CL134" si="526">(CK116*$E116*$F116*((1-$G116)+$G116*$L116*$H116*CL$10))</f>
        <v>0</v>
      </c>
      <c r="CM116" s="45"/>
      <c r="CN116" s="62">
        <f t="shared" ref="CN116:CN134" si="527">(CM116*$E116*$F116*((1-$G116)+$G116*$L116*$H116*CN$10))</f>
        <v>0</v>
      </c>
      <c r="CO116" s="45"/>
      <c r="CP116" s="62">
        <f t="shared" ref="CP116:CP134" si="528">(CO116*$E116*$F116*((1-$G116)+$G116*$L116*$H116*CP$10))</f>
        <v>0</v>
      </c>
      <c r="CQ116" s="45"/>
      <c r="CR116" s="62">
        <f t="shared" ref="CR116:CR134" si="529">(CQ116*$E116*$F116*((1-$G116)+$G116*$M116*$H116*CR$10))</f>
        <v>0</v>
      </c>
      <c r="CS116" s="45"/>
      <c r="CT116" s="62">
        <f t="shared" ref="CT116:CT132" si="530">(CS116*$E116*$F116*((1-$G116)+$G116*$N116*$H116))</f>
        <v>0</v>
      </c>
      <c r="CU116" s="44"/>
      <c r="CV116" s="62">
        <f>(CU116*$E116*$F116*((1-$G116)+$G116*$K116*$H116))</f>
        <v>0</v>
      </c>
      <c r="CW116" s="44"/>
      <c r="CX116" s="44"/>
      <c r="CY116" s="44"/>
      <c r="CZ116" s="44"/>
      <c r="DA116" s="44"/>
      <c r="DB116" s="44"/>
      <c r="DC116" s="44"/>
      <c r="DD116" s="44"/>
      <c r="DE116" s="50">
        <f t="shared" si="508"/>
        <v>118</v>
      </c>
      <c r="DF116" s="50">
        <f t="shared" si="508"/>
        <v>778814.06709599996</v>
      </c>
    </row>
    <row r="117" spans="1:110" s="6" customFormat="1" ht="45" x14ac:dyDescent="0.25">
      <c r="A117" s="70"/>
      <c r="B117" s="70">
        <v>88</v>
      </c>
      <c r="C117" s="104" t="s">
        <v>324</v>
      </c>
      <c r="D117" s="99" t="s">
        <v>325</v>
      </c>
      <c r="E117" s="36">
        <v>15030</v>
      </c>
      <c r="F117" s="102">
        <v>1.06</v>
      </c>
      <c r="G117" s="103">
        <v>0.13189999999999999</v>
      </c>
      <c r="H117" s="39">
        <v>1</v>
      </c>
      <c r="I117" s="40"/>
      <c r="J117" s="40"/>
      <c r="K117" s="41">
        <v>1.4</v>
      </c>
      <c r="L117" s="41">
        <v>1.68</v>
      </c>
      <c r="M117" s="41">
        <v>2.23</v>
      </c>
      <c r="N117" s="42">
        <v>2.57</v>
      </c>
      <c r="O117" s="51"/>
      <c r="P117" s="62">
        <f t="shared" ref="P117:P126" si="531">(O117*$E117*$F117*((1-$G117)+$G117*$K117*$H117))</f>
        <v>0</v>
      </c>
      <c r="Q117" s="45"/>
      <c r="R117" s="62">
        <f t="shared" ref="R117:R127" si="532">(Q117*$E117*$F117*((1-$G117)+$G117*$K117*$H117))</f>
        <v>0</v>
      </c>
      <c r="S117" s="45"/>
      <c r="T117" s="62">
        <f t="shared" ref="T117:T127" si="533">(S117*$E117*$F117*((1-$G117)+$G117*$K117*$H117))</f>
        <v>0</v>
      </c>
      <c r="U117" s="44">
        <v>50</v>
      </c>
      <c r="V117" s="62">
        <f>(U117*$E117*$F117*((1-$G117)+$G117*$K117*$H117))</f>
        <v>838618.08839999989</v>
      </c>
      <c r="W117" s="45"/>
      <c r="X117" s="62">
        <f t="shared" ref="X117:X127" si="534">(W117*$E117*$F117*((1-$G117)+$G117*$K117*$H117))</f>
        <v>0</v>
      </c>
      <c r="Y117" s="45"/>
      <c r="Z117" s="62">
        <f t="shared" ref="Z117:Z127" si="535">(Y117*$E117*$F117*((1-$G117)+$G117*$K117*$H117))</f>
        <v>0</v>
      </c>
      <c r="AA117" s="36">
        <v>0</v>
      </c>
      <c r="AB117" s="44">
        <v>0</v>
      </c>
      <c r="AC117" s="45"/>
      <c r="AD117" s="62">
        <f t="shared" ref="AD117:AD127" si="536">(AC117*$E117*$F117*((1-$G117)+$G117*$K117*$H117))</f>
        <v>0</v>
      </c>
      <c r="AE117" s="45">
        <v>0</v>
      </c>
      <c r="AF117" s="62">
        <f t="shared" ref="AF117:AF127" si="537">(AE117*$E117*$F117*((1-$G117)+$G117*$K117*$H117))</f>
        <v>0</v>
      </c>
      <c r="AG117" s="45">
        <v>0</v>
      </c>
      <c r="AH117" s="62">
        <f t="shared" ref="AH117:AH134" si="538">(AG117*$E117*$F117*((1-$G117)+$G117*$K117*$H117))</f>
        <v>0</v>
      </c>
      <c r="AI117" s="44">
        <v>4</v>
      </c>
      <c r="AJ117" s="62">
        <f t="shared" si="510"/>
        <v>69443.0200224</v>
      </c>
      <c r="AK117" s="45"/>
      <c r="AL117" s="62">
        <f t="shared" ref="AL117:AL127" si="539">(AK117*$E117*$F117*((1-$G117)+$G117*$L117*$H117))</f>
        <v>0</v>
      </c>
      <c r="AM117" s="36"/>
      <c r="AN117" s="62">
        <f t="shared" si="511"/>
        <v>0</v>
      </c>
      <c r="AO117" s="45"/>
      <c r="AP117" s="62">
        <f t="shared" ref="AP117:AP127" si="540">(AO117*$E117*$F117*((1-$G117)+$G117*$K117*$H117))</f>
        <v>0</v>
      </c>
      <c r="AQ117" s="45"/>
      <c r="AR117" s="62">
        <f t="shared" ref="AR117:AR127" si="541">(AQ117*$E117*$F117*((1-$G117)+$G117*$K117*$H117))</f>
        <v>0</v>
      </c>
      <c r="AS117" s="45"/>
      <c r="AT117" s="62">
        <f t="shared" ref="AT117:AT127" si="542">(AS117*$E117*$F117*((1-$G117)+$G117*$K117*$H117))</f>
        <v>0</v>
      </c>
      <c r="AU117" s="45"/>
      <c r="AV117" s="62">
        <f t="shared" ref="AV117:AV127" si="543">(AU117*$E117*$F117*((1-$G117)+$G117*$K117*$H117))</f>
        <v>0</v>
      </c>
      <c r="AW117" s="45"/>
      <c r="AX117" s="62">
        <f t="shared" ref="AX117:AX127" si="544">(AW117*$E117*$F117*((1-$G117)+$G117*$K117*$H117))</f>
        <v>0</v>
      </c>
      <c r="AY117" s="45"/>
      <c r="AZ117" s="44"/>
      <c r="BA117" s="45"/>
      <c r="BB117" s="62">
        <f t="shared" ref="BB117:BB127" si="545">(BA117*$E117*$F117*((1-$G117)+$G117*$K117*$H117))</f>
        <v>0</v>
      </c>
      <c r="BC117" s="45"/>
      <c r="BD117" s="62">
        <f t="shared" si="512"/>
        <v>0</v>
      </c>
      <c r="BE117" s="45"/>
      <c r="BF117" s="62">
        <f t="shared" si="513"/>
        <v>0</v>
      </c>
      <c r="BG117" s="45"/>
      <c r="BH117" s="62">
        <f t="shared" si="514"/>
        <v>0</v>
      </c>
      <c r="BI117" s="45"/>
      <c r="BJ117" s="62">
        <f t="shared" si="515"/>
        <v>0</v>
      </c>
      <c r="BK117" s="45"/>
      <c r="BL117" s="62">
        <f t="shared" si="515"/>
        <v>0</v>
      </c>
      <c r="BM117" s="45"/>
      <c r="BN117" s="62">
        <f t="shared" si="516"/>
        <v>0</v>
      </c>
      <c r="BO117" s="45"/>
      <c r="BP117" s="62">
        <f t="shared" si="516"/>
        <v>0</v>
      </c>
      <c r="BQ117" s="81"/>
      <c r="BR117" s="62">
        <f t="shared" si="517"/>
        <v>0</v>
      </c>
      <c r="BS117" s="45"/>
      <c r="BT117" s="62">
        <f t="shared" si="518"/>
        <v>0</v>
      </c>
      <c r="BU117" s="45"/>
      <c r="BV117" s="62">
        <f t="shared" si="519"/>
        <v>0</v>
      </c>
      <c r="BW117" s="48"/>
      <c r="BX117" s="62">
        <f t="shared" si="519"/>
        <v>0</v>
      </c>
      <c r="BY117" s="45"/>
      <c r="BZ117" s="62">
        <f t="shared" si="520"/>
        <v>0</v>
      </c>
      <c r="CA117" s="48"/>
      <c r="CB117" s="62">
        <f t="shared" si="521"/>
        <v>0</v>
      </c>
      <c r="CC117" s="45"/>
      <c r="CD117" s="62">
        <f t="shared" si="522"/>
        <v>0</v>
      </c>
      <c r="CE117" s="45"/>
      <c r="CF117" s="62">
        <f t="shared" si="523"/>
        <v>0</v>
      </c>
      <c r="CG117" s="44"/>
      <c r="CH117" s="62">
        <f t="shared" si="524"/>
        <v>0</v>
      </c>
      <c r="CI117" s="45"/>
      <c r="CJ117" s="62">
        <f t="shared" si="525"/>
        <v>0</v>
      </c>
      <c r="CK117" s="45"/>
      <c r="CL117" s="62">
        <f t="shared" si="526"/>
        <v>0</v>
      </c>
      <c r="CM117" s="45"/>
      <c r="CN117" s="62">
        <f t="shared" si="527"/>
        <v>0</v>
      </c>
      <c r="CO117" s="45"/>
      <c r="CP117" s="62">
        <f t="shared" si="528"/>
        <v>0</v>
      </c>
      <c r="CQ117" s="45"/>
      <c r="CR117" s="62">
        <f t="shared" si="529"/>
        <v>0</v>
      </c>
      <c r="CS117" s="44">
        <v>18</v>
      </c>
      <c r="CT117" s="62">
        <f>(CS117*$E117*$F117*((1-$G117)+$G117*$N117*$H117))</f>
        <v>346158.08890919999</v>
      </c>
      <c r="CU117" s="44"/>
      <c r="CV117" s="62">
        <f t="shared" ref="CV117:CV127" si="546">(CU117*$E117*$F117*((1-$G117)+$G117*$K117*$H117))</f>
        <v>0</v>
      </c>
      <c r="CW117" s="44"/>
      <c r="CX117" s="44"/>
      <c r="CY117" s="44"/>
      <c r="CZ117" s="44"/>
      <c r="DA117" s="44"/>
      <c r="DB117" s="44"/>
      <c r="DC117" s="44"/>
      <c r="DD117" s="44"/>
      <c r="DE117" s="50">
        <f t="shared" si="508"/>
        <v>72</v>
      </c>
      <c r="DF117" s="50">
        <f t="shared" si="508"/>
        <v>1254219.1973315999</v>
      </c>
    </row>
    <row r="118" spans="1:110" s="6" customFormat="1" ht="45" x14ac:dyDescent="0.25">
      <c r="A118" s="70"/>
      <c r="B118" s="70">
        <v>89</v>
      </c>
      <c r="C118" s="104" t="s">
        <v>326</v>
      </c>
      <c r="D118" s="99" t="s">
        <v>327</v>
      </c>
      <c r="E118" s="36">
        <v>15030</v>
      </c>
      <c r="F118" s="102">
        <v>1.64</v>
      </c>
      <c r="G118" s="103">
        <v>0.14849999999999999</v>
      </c>
      <c r="H118" s="39">
        <v>1</v>
      </c>
      <c r="I118" s="40"/>
      <c r="J118" s="40"/>
      <c r="K118" s="41">
        <v>1.4</v>
      </c>
      <c r="L118" s="41">
        <v>1.68</v>
      </c>
      <c r="M118" s="41">
        <v>2.23</v>
      </c>
      <c r="N118" s="42">
        <v>2.57</v>
      </c>
      <c r="O118" s="51">
        <v>0</v>
      </c>
      <c r="P118" s="62">
        <f>(O118*$E118*$F118*((1-$G118)+$G118*$K118*$H118))</f>
        <v>0</v>
      </c>
      <c r="Q118" s="45">
        <v>0</v>
      </c>
      <c r="R118" s="62">
        <f t="shared" si="532"/>
        <v>0</v>
      </c>
      <c r="S118" s="45"/>
      <c r="T118" s="62">
        <f t="shared" si="533"/>
        <v>0</v>
      </c>
      <c r="U118" s="44">
        <v>154</v>
      </c>
      <c r="V118" s="62">
        <f t="shared" ref="V118:V133" si="547">(U118*$E118*$F118*((1-$G118)+$G118*$K118*$H118))</f>
        <v>4021457.8219200005</v>
      </c>
      <c r="W118" s="45">
        <v>0</v>
      </c>
      <c r="X118" s="62">
        <f t="shared" si="534"/>
        <v>0</v>
      </c>
      <c r="Y118" s="45"/>
      <c r="Z118" s="62">
        <f t="shared" si="535"/>
        <v>0</v>
      </c>
      <c r="AA118" s="36">
        <v>0</v>
      </c>
      <c r="AB118" s="44">
        <v>0</v>
      </c>
      <c r="AC118" s="45"/>
      <c r="AD118" s="62">
        <f t="shared" si="536"/>
        <v>0</v>
      </c>
      <c r="AE118" s="45">
        <v>0</v>
      </c>
      <c r="AF118" s="62">
        <f t="shared" si="537"/>
        <v>0</v>
      </c>
      <c r="AG118" s="45">
        <v>0</v>
      </c>
      <c r="AH118" s="62">
        <f t="shared" si="538"/>
        <v>0</v>
      </c>
      <c r="AI118" s="44">
        <v>13</v>
      </c>
      <c r="AJ118" s="62">
        <f t="shared" si="510"/>
        <v>352797.59080800001</v>
      </c>
      <c r="AK118" s="45">
        <v>0</v>
      </c>
      <c r="AL118" s="62">
        <f t="shared" si="539"/>
        <v>0</v>
      </c>
      <c r="AM118" s="36"/>
      <c r="AN118" s="62">
        <f t="shared" si="511"/>
        <v>0</v>
      </c>
      <c r="AO118" s="45"/>
      <c r="AP118" s="62">
        <f t="shared" si="540"/>
        <v>0</v>
      </c>
      <c r="AQ118" s="45">
        <v>0</v>
      </c>
      <c r="AR118" s="62">
        <f t="shared" si="541"/>
        <v>0</v>
      </c>
      <c r="AS118" s="45">
        <v>0</v>
      </c>
      <c r="AT118" s="62">
        <f t="shared" si="542"/>
        <v>0</v>
      </c>
      <c r="AU118" s="45"/>
      <c r="AV118" s="62">
        <f t="shared" si="543"/>
        <v>0</v>
      </c>
      <c r="AW118" s="45"/>
      <c r="AX118" s="62">
        <f t="shared" si="544"/>
        <v>0</v>
      </c>
      <c r="AY118" s="45"/>
      <c r="AZ118" s="44"/>
      <c r="BA118" s="45">
        <v>0</v>
      </c>
      <c r="BB118" s="62">
        <f t="shared" si="545"/>
        <v>0</v>
      </c>
      <c r="BC118" s="45">
        <v>0</v>
      </c>
      <c r="BD118" s="62">
        <f t="shared" si="512"/>
        <v>0</v>
      </c>
      <c r="BE118" s="45">
        <v>0</v>
      </c>
      <c r="BF118" s="62">
        <f t="shared" si="513"/>
        <v>0</v>
      </c>
      <c r="BG118" s="45">
        <v>0</v>
      </c>
      <c r="BH118" s="62">
        <f t="shared" si="514"/>
        <v>0</v>
      </c>
      <c r="BI118" s="45">
        <v>0</v>
      </c>
      <c r="BJ118" s="62">
        <f t="shared" si="515"/>
        <v>0</v>
      </c>
      <c r="BK118" s="45"/>
      <c r="BL118" s="62">
        <f t="shared" si="515"/>
        <v>0</v>
      </c>
      <c r="BM118" s="45">
        <v>0</v>
      </c>
      <c r="BN118" s="62">
        <f t="shared" si="516"/>
        <v>0</v>
      </c>
      <c r="BO118" s="45">
        <v>0</v>
      </c>
      <c r="BP118" s="62">
        <f t="shared" si="516"/>
        <v>0</v>
      </c>
      <c r="BQ118" s="81">
        <v>0</v>
      </c>
      <c r="BR118" s="62">
        <f t="shared" si="517"/>
        <v>0</v>
      </c>
      <c r="BS118" s="45">
        <v>0</v>
      </c>
      <c r="BT118" s="62">
        <f t="shared" si="518"/>
        <v>0</v>
      </c>
      <c r="BU118" s="45">
        <v>0</v>
      </c>
      <c r="BV118" s="62">
        <f t="shared" si="519"/>
        <v>0</v>
      </c>
      <c r="BW118" s="48">
        <v>0</v>
      </c>
      <c r="BX118" s="62">
        <f t="shared" si="519"/>
        <v>0</v>
      </c>
      <c r="BY118" s="45">
        <v>0</v>
      </c>
      <c r="BZ118" s="62">
        <f t="shared" si="520"/>
        <v>0</v>
      </c>
      <c r="CA118" s="48"/>
      <c r="CB118" s="62">
        <f t="shared" si="521"/>
        <v>0</v>
      </c>
      <c r="CC118" s="45">
        <v>0</v>
      </c>
      <c r="CD118" s="62">
        <f t="shared" si="522"/>
        <v>0</v>
      </c>
      <c r="CE118" s="45">
        <v>0</v>
      </c>
      <c r="CF118" s="62">
        <f t="shared" si="523"/>
        <v>0</v>
      </c>
      <c r="CG118" s="44">
        <v>0</v>
      </c>
      <c r="CH118" s="62">
        <f t="shared" si="524"/>
        <v>0</v>
      </c>
      <c r="CI118" s="45">
        <v>0</v>
      </c>
      <c r="CJ118" s="62">
        <f t="shared" si="525"/>
        <v>0</v>
      </c>
      <c r="CK118" s="45"/>
      <c r="CL118" s="62">
        <f t="shared" si="526"/>
        <v>0</v>
      </c>
      <c r="CM118" s="45"/>
      <c r="CN118" s="62">
        <f t="shared" si="527"/>
        <v>0</v>
      </c>
      <c r="CO118" s="45">
        <v>0</v>
      </c>
      <c r="CP118" s="62">
        <f t="shared" si="528"/>
        <v>0</v>
      </c>
      <c r="CQ118" s="45">
        <v>0</v>
      </c>
      <c r="CR118" s="62">
        <f t="shared" si="529"/>
        <v>0</v>
      </c>
      <c r="CS118" s="45">
        <v>0</v>
      </c>
      <c r="CT118" s="62">
        <f t="shared" si="530"/>
        <v>0</v>
      </c>
      <c r="CU118" s="44"/>
      <c r="CV118" s="62">
        <f t="shared" si="546"/>
        <v>0</v>
      </c>
      <c r="CW118" s="44"/>
      <c r="CX118" s="44"/>
      <c r="CY118" s="44"/>
      <c r="CZ118" s="44"/>
      <c r="DA118" s="44"/>
      <c r="DB118" s="44"/>
      <c r="DC118" s="44"/>
      <c r="DD118" s="44"/>
      <c r="DE118" s="50">
        <f t="shared" si="508"/>
        <v>167</v>
      </c>
      <c r="DF118" s="50">
        <f t="shared" si="508"/>
        <v>4374255.4127280004</v>
      </c>
    </row>
    <row r="119" spans="1:110" s="6" customFormat="1" ht="45" x14ac:dyDescent="0.25">
      <c r="A119" s="70"/>
      <c r="B119" s="70">
        <v>90</v>
      </c>
      <c r="C119" s="104" t="s">
        <v>328</v>
      </c>
      <c r="D119" s="99" t="s">
        <v>329</v>
      </c>
      <c r="E119" s="36">
        <v>15030</v>
      </c>
      <c r="F119" s="102">
        <v>2.33</v>
      </c>
      <c r="G119" s="103">
        <v>0.28770000000000001</v>
      </c>
      <c r="H119" s="39">
        <v>1</v>
      </c>
      <c r="I119" s="40"/>
      <c r="J119" s="40"/>
      <c r="K119" s="41">
        <v>1.4</v>
      </c>
      <c r="L119" s="41">
        <v>1.68</v>
      </c>
      <c r="M119" s="41">
        <v>2.23</v>
      </c>
      <c r="N119" s="42">
        <v>2.57</v>
      </c>
      <c r="O119" s="51"/>
      <c r="P119" s="62">
        <f t="shared" si="531"/>
        <v>0</v>
      </c>
      <c r="Q119" s="45"/>
      <c r="R119" s="62">
        <f t="shared" si="532"/>
        <v>0</v>
      </c>
      <c r="S119" s="45"/>
      <c r="T119" s="62">
        <f t="shared" si="533"/>
        <v>0</v>
      </c>
      <c r="U119" s="44">
        <v>97</v>
      </c>
      <c r="V119" s="62">
        <f>(U119*$E119*$F119*((1-$G119)+$G119*$K119*$H119))</f>
        <v>3787849.0389239998</v>
      </c>
      <c r="W119" s="45"/>
      <c r="X119" s="62">
        <f t="shared" si="534"/>
        <v>0</v>
      </c>
      <c r="Y119" s="45"/>
      <c r="Z119" s="62">
        <f t="shared" si="535"/>
        <v>0</v>
      </c>
      <c r="AA119" s="36">
        <v>0</v>
      </c>
      <c r="AB119" s="44">
        <v>0</v>
      </c>
      <c r="AC119" s="45"/>
      <c r="AD119" s="62">
        <f t="shared" si="536"/>
        <v>0</v>
      </c>
      <c r="AE119" s="45">
        <v>0</v>
      </c>
      <c r="AF119" s="62">
        <f t="shared" si="537"/>
        <v>0</v>
      </c>
      <c r="AG119" s="45">
        <v>0</v>
      </c>
      <c r="AH119" s="62">
        <f t="shared" si="538"/>
        <v>0</v>
      </c>
      <c r="AI119" s="44">
        <v>14</v>
      </c>
      <c r="AJ119" s="62">
        <f t="shared" si="510"/>
        <v>586194.74418959999</v>
      </c>
      <c r="AK119" s="45"/>
      <c r="AL119" s="62">
        <f t="shared" si="539"/>
        <v>0</v>
      </c>
      <c r="AM119" s="36"/>
      <c r="AN119" s="62">
        <f t="shared" si="511"/>
        <v>0</v>
      </c>
      <c r="AO119" s="45"/>
      <c r="AP119" s="62">
        <f t="shared" si="540"/>
        <v>0</v>
      </c>
      <c r="AQ119" s="45"/>
      <c r="AR119" s="62">
        <f t="shared" si="541"/>
        <v>0</v>
      </c>
      <c r="AS119" s="45"/>
      <c r="AT119" s="62">
        <f t="shared" si="542"/>
        <v>0</v>
      </c>
      <c r="AU119" s="45"/>
      <c r="AV119" s="62">
        <f t="shared" si="543"/>
        <v>0</v>
      </c>
      <c r="AW119" s="45"/>
      <c r="AX119" s="62">
        <f t="shared" si="544"/>
        <v>0</v>
      </c>
      <c r="AY119" s="45"/>
      <c r="AZ119" s="44"/>
      <c r="BA119" s="45"/>
      <c r="BB119" s="62">
        <f t="shared" si="545"/>
        <v>0</v>
      </c>
      <c r="BC119" s="45"/>
      <c r="BD119" s="62">
        <f t="shared" si="512"/>
        <v>0</v>
      </c>
      <c r="BE119" s="45"/>
      <c r="BF119" s="62">
        <f t="shared" si="513"/>
        <v>0</v>
      </c>
      <c r="BG119" s="45"/>
      <c r="BH119" s="62">
        <f t="shared" si="514"/>
        <v>0</v>
      </c>
      <c r="BI119" s="45"/>
      <c r="BJ119" s="62">
        <f t="shared" si="515"/>
        <v>0</v>
      </c>
      <c r="BK119" s="45"/>
      <c r="BL119" s="62">
        <f t="shared" si="515"/>
        <v>0</v>
      </c>
      <c r="BM119" s="45"/>
      <c r="BN119" s="62">
        <f t="shared" si="516"/>
        <v>0</v>
      </c>
      <c r="BO119" s="45"/>
      <c r="BP119" s="62">
        <f t="shared" si="516"/>
        <v>0</v>
      </c>
      <c r="BQ119" s="81"/>
      <c r="BR119" s="62">
        <f t="shared" si="517"/>
        <v>0</v>
      </c>
      <c r="BS119" s="45"/>
      <c r="BT119" s="62">
        <f t="shared" si="518"/>
        <v>0</v>
      </c>
      <c r="BU119" s="45"/>
      <c r="BV119" s="62">
        <f t="shared" si="519"/>
        <v>0</v>
      </c>
      <c r="BW119" s="48"/>
      <c r="BX119" s="62">
        <f t="shared" si="519"/>
        <v>0</v>
      </c>
      <c r="BY119" s="45"/>
      <c r="BZ119" s="62">
        <f t="shared" si="520"/>
        <v>0</v>
      </c>
      <c r="CA119" s="48"/>
      <c r="CB119" s="62">
        <f t="shared" si="521"/>
        <v>0</v>
      </c>
      <c r="CC119" s="45"/>
      <c r="CD119" s="62">
        <f t="shared" si="522"/>
        <v>0</v>
      </c>
      <c r="CE119" s="45"/>
      <c r="CF119" s="62">
        <f t="shared" si="523"/>
        <v>0</v>
      </c>
      <c r="CG119" s="44"/>
      <c r="CH119" s="62">
        <f t="shared" si="524"/>
        <v>0</v>
      </c>
      <c r="CI119" s="45"/>
      <c r="CJ119" s="62">
        <f t="shared" si="525"/>
        <v>0</v>
      </c>
      <c r="CK119" s="45"/>
      <c r="CL119" s="62">
        <f t="shared" si="526"/>
        <v>0</v>
      </c>
      <c r="CM119" s="45"/>
      <c r="CN119" s="62">
        <f t="shared" si="527"/>
        <v>0</v>
      </c>
      <c r="CO119" s="45"/>
      <c r="CP119" s="62">
        <f t="shared" si="528"/>
        <v>0</v>
      </c>
      <c r="CQ119" s="45"/>
      <c r="CR119" s="62">
        <f t="shared" si="529"/>
        <v>0</v>
      </c>
      <c r="CS119" s="45"/>
      <c r="CT119" s="62">
        <f t="shared" si="530"/>
        <v>0</v>
      </c>
      <c r="CU119" s="44"/>
      <c r="CV119" s="62">
        <f t="shared" si="546"/>
        <v>0</v>
      </c>
      <c r="CW119" s="44"/>
      <c r="CX119" s="44"/>
      <c r="CY119" s="44"/>
      <c r="CZ119" s="44"/>
      <c r="DA119" s="44"/>
      <c r="DB119" s="44"/>
      <c r="DC119" s="44"/>
      <c r="DD119" s="44"/>
      <c r="DE119" s="50">
        <f t="shared" si="508"/>
        <v>111</v>
      </c>
      <c r="DF119" s="50">
        <f t="shared" si="508"/>
        <v>4374043.7831135998</v>
      </c>
    </row>
    <row r="120" spans="1:110" s="6" customFormat="1" ht="45" x14ac:dyDescent="0.25">
      <c r="A120" s="70"/>
      <c r="B120" s="70">
        <v>91</v>
      </c>
      <c r="C120" s="104" t="s">
        <v>330</v>
      </c>
      <c r="D120" s="99" t="s">
        <v>331</v>
      </c>
      <c r="E120" s="36">
        <v>15030</v>
      </c>
      <c r="F120" s="102">
        <v>3.51</v>
      </c>
      <c r="G120" s="103">
        <v>0.13389999999999999</v>
      </c>
      <c r="H120" s="39">
        <v>1</v>
      </c>
      <c r="I120" s="40"/>
      <c r="J120" s="40"/>
      <c r="K120" s="41">
        <v>1.4</v>
      </c>
      <c r="L120" s="41">
        <v>1.68</v>
      </c>
      <c r="M120" s="41">
        <v>2.23</v>
      </c>
      <c r="N120" s="42">
        <v>2.57</v>
      </c>
      <c r="O120" s="51"/>
      <c r="P120" s="62">
        <f t="shared" si="531"/>
        <v>0</v>
      </c>
      <c r="Q120" s="45"/>
      <c r="R120" s="62">
        <f t="shared" si="532"/>
        <v>0</v>
      </c>
      <c r="S120" s="45"/>
      <c r="T120" s="62">
        <f t="shared" si="533"/>
        <v>0</v>
      </c>
      <c r="U120" s="44">
        <v>82</v>
      </c>
      <c r="V120" s="62">
        <f t="shared" si="547"/>
        <v>4557631.6571760001</v>
      </c>
      <c r="W120" s="45"/>
      <c r="X120" s="62">
        <f t="shared" si="534"/>
        <v>0</v>
      </c>
      <c r="Y120" s="45"/>
      <c r="Z120" s="62">
        <f t="shared" si="535"/>
        <v>0</v>
      </c>
      <c r="AA120" s="36">
        <v>0</v>
      </c>
      <c r="AB120" s="44">
        <v>0</v>
      </c>
      <c r="AC120" s="45"/>
      <c r="AD120" s="62">
        <f t="shared" si="536"/>
        <v>0</v>
      </c>
      <c r="AE120" s="45">
        <v>0</v>
      </c>
      <c r="AF120" s="62">
        <f t="shared" si="537"/>
        <v>0</v>
      </c>
      <c r="AG120" s="45">
        <v>0</v>
      </c>
      <c r="AH120" s="62">
        <f>(AG120*$E120*$F120*((1-$G120)+$G120*$K120*$H120))</f>
        <v>0</v>
      </c>
      <c r="AI120" s="44">
        <v>20</v>
      </c>
      <c r="AJ120" s="62">
        <f t="shared" si="510"/>
        <v>1151175.5115119999</v>
      </c>
      <c r="AK120" s="45"/>
      <c r="AL120" s="62">
        <f t="shared" si="539"/>
        <v>0</v>
      </c>
      <c r="AM120" s="36"/>
      <c r="AN120" s="62">
        <f t="shared" si="511"/>
        <v>0</v>
      </c>
      <c r="AO120" s="45"/>
      <c r="AP120" s="62">
        <f t="shared" si="540"/>
        <v>0</v>
      </c>
      <c r="AQ120" s="45"/>
      <c r="AR120" s="62">
        <f t="shared" si="541"/>
        <v>0</v>
      </c>
      <c r="AS120" s="45"/>
      <c r="AT120" s="62">
        <f t="shared" si="542"/>
        <v>0</v>
      </c>
      <c r="AU120" s="45"/>
      <c r="AV120" s="62">
        <f t="shared" si="543"/>
        <v>0</v>
      </c>
      <c r="AW120" s="45"/>
      <c r="AX120" s="62">
        <f t="shared" si="544"/>
        <v>0</v>
      </c>
      <c r="AY120" s="45"/>
      <c r="AZ120" s="44"/>
      <c r="BA120" s="45"/>
      <c r="BB120" s="62">
        <f t="shared" si="545"/>
        <v>0</v>
      </c>
      <c r="BC120" s="45"/>
      <c r="BD120" s="62">
        <f t="shared" si="512"/>
        <v>0</v>
      </c>
      <c r="BE120" s="45"/>
      <c r="BF120" s="62">
        <f t="shared" si="513"/>
        <v>0</v>
      </c>
      <c r="BG120" s="45"/>
      <c r="BH120" s="62">
        <f t="shared" si="514"/>
        <v>0</v>
      </c>
      <c r="BI120" s="45"/>
      <c r="BJ120" s="62">
        <f t="shared" si="515"/>
        <v>0</v>
      </c>
      <c r="BK120" s="45"/>
      <c r="BL120" s="62">
        <f t="shared" si="515"/>
        <v>0</v>
      </c>
      <c r="BM120" s="45"/>
      <c r="BN120" s="62">
        <f t="shared" si="516"/>
        <v>0</v>
      </c>
      <c r="BO120" s="45"/>
      <c r="BP120" s="62">
        <f t="shared" si="516"/>
        <v>0</v>
      </c>
      <c r="BQ120" s="81"/>
      <c r="BR120" s="62">
        <f t="shared" si="517"/>
        <v>0</v>
      </c>
      <c r="BS120" s="45"/>
      <c r="BT120" s="62">
        <f t="shared" si="518"/>
        <v>0</v>
      </c>
      <c r="BU120" s="45"/>
      <c r="BV120" s="62">
        <f t="shared" si="519"/>
        <v>0</v>
      </c>
      <c r="BW120" s="48"/>
      <c r="BX120" s="62">
        <f t="shared" si="519"/>
        <v>0</v>
      </c>
      <c r="BY120" s="45"/>
      <c r="BZ120" s="62">
        <f t="shared" si="520"/>
        <v>0</v>
      </c>
      <c r="CA120" s="48"/>
      <c r="CB120" s="62">
        <f t="shared" si="521"/>
        <v>0</v>
      </c>
      <c r="CC120" s="45"/>
      <c r="CD120" s="62">
        <f t="shared" si="522"/>
        <v>0</v>
      </c>
      <c r="CE120" s="45"/>
      <c r="CF120" s="62">
        <f t="shared" si="523"/>
        <v>0</v>
      </c>
      <c r="CG120" s="44"/>
      <c r="CH120" s="62">
        <f t="shared" si="524"/>
        <v>0</v>
      </c>
      <c r="CI120" s="45"/>
      <c r="CJ120" s="62">
        <f t="shared" si="525"/>
        <v>0</v>
      </c>
      <c r="CK120" s="45"/>
      <c r="CL120" s="62">
        <f t="shared" si="526"/>
        <v>0</v>
      </c>
      <c r="CM120" s="45"/>
      <c r="CN120" s="62">
        <f t="shared" si="527"/>
        <v>0</v>
      </c>
      <c r="CO120" s="45"/>
      <c r="CP120" s="62">
        <f t="shared" si="528"/>
        <v>0</v>
      </c>
      <c r="CQ120" s="45"/>
      <c r="CR120" s="62">
        <f t="shared" si="529"/>
        <v>0</v>
      </c>
      <c r="CS120" s="45"/>
      <c r="CT120" s="62">
        <f t="shared" si="530"/>
        <v>0</v>
      </c>
      <c r="CU120" s="44"/>
      <c r="CV120" s="62">
        <f t="shared" si="546"/>
        <v>0</v>
      </c>
      <c r="CW120" s="44"/>
      <c r="CX120" s="44"/>
      <c r="CY120" s="44"/>
      <c r="CZ120" s="44"/>
      <c r="DA120" s="44"/>
      <c r="DB120" s="44"/>
      <c r="DC120" s="44"/>
      <c r="DD120" s="44"/>
      <c r="DE120" s="50">
        <f t="shared" si="508"/>
        <v>102</v>
      </c>
      <c r="DF120" s="50">
        <f t="shared" si="508"/>
        <v>5708807.1686880002</v>
      </c>
    </row>
    <row r="121" spans="1:110" s="6" customFormat="1" ht="45" x14ac:dyDescent="0.25">
      <c r="A121" s="70"/>
      <c r="B121" s="70">
        <v>92</v>
      </c>
      <c r="C121" s="104" t="s">
        <v>332</v>
      </c>
      <c r="D121" s="99" t="s">
        <v>333</v>
      </c>
      <c r="E121" s="36">
        <v>15030</v>
      </c>
      <c r="F121" s="102">
        <v>4.91</v>
      </c>
      <c r="G121" s="103">
        <v>4.8800000000000003E-2</v>
      </c>
      <c r="H121" s="39">
        <v>1</v>
      </c>
      <c r="I121" s="40"/>
      <c r="J121" s="40"/>
      <c r="K121" s="41">
        <v>1.4</v>
      </c>
      <c r="L121" s="41">
        <v>1.68</v>
      </c>
      <c r="M121" s="41">
        <v>2.23</v>
      </c>
      <c r="N121" s="42">
        <v>2.57</v>
      </c>
      <c r="O121" s="51"/>
      <c r="P121" s="62">
        <f t="shared" si="531"/>
        <v>0</v>
      </c>
      <c r="Q121" s="45"/>
      <c r="R121" s="62">
        <f t="shared" si="532"/>
        <v>0</v>
      </c>
      <c r="S121" s="45"/>
      <c r="T121" s="62">
        <f t="shared" si="533"/>
        <v>0</v>
      </c>
      <c r="U121" s="44">
        <v>290</v>
      </c>
      <c r="V121" s="62">
        <f t="shared" si="547"/>
        <v>21818968.75584</v>
      </c>
      <c r="W121" s="45"/>
      <c r="X121" s="62">
        <f t="shared" si="534"/>
        <v>0</v>
      </c>
      <c r="Y121" s="45"/>
      <c r="Z121" s="62">
        <f t="shared" si="535"/>
        <v>0</v>
      </c>
      <c r="AA121" s="36">
        <v>0</v>
      </c>
      <c r="AB121" s="44">
        <v>0</v>
      </c>
      <c r="AC121" s="45"/>
      <c r="AD121" s="62">
        <f t="shared" si="536"/>
        <v>0</v>
      </c>
      <c r="AE121" s="45">
        <v>0</v>
      </c>
      <c r="AF121" s="62">
        <f t="shared" si="537"/>
        <v>0</v>
      </c>
      <c r="AG121" s="45">
        <v>0</v>
      </c>
      <c r="AH121" s="62">
        <f t="shared" si="538"/>
        <v>0</v>
      </c>
      <c r="AI121" s="44">
        <v>2</v>
      </c>
      <c r="AJ121" s="62">
        <f t="shared" si="510"/>
        <v>152492.37920640002</v>
      </c>
      <c r="AK121" s="45"/>
      <c r="AL121" s="62">
        <f t="shared" si="539"/>
        <v>0</v>
      </c>
      <c r="AM121" s="36"/>
      <c r="AN121" s="62">
        <f t="shared" si="511"/>
        <v>0</v>
      </c>
      <c r="AO121" s="45"/>
      <c r="AP121" s="62">
        <f t="shared" si="540"/>
        <v>0</v>
      </c>
      <c r="AQ121" s="45"/>
      <c r="AR121" s="62">
        <f t="shared" si="541"/>
        <v>0</v>
      </c>
      <c r="AS121" s="45"/>
      <c r="AT121" s="62">
        <f t="shared" si="542"/>
        <v>0</v>
      </c>
      <c r="AU121" s="45"/>
      <c r="AV121" s="62">
        <f t="shared" si="543"/>
        <v>0</v>
      </c>
      <c r="AW121" s="45"/>
      <c r="AX121" s="62">
        <f t="shared" si="544"/>
        <v>0</v>
      </c>
      <c r="AY121" s="45"/>
      <c r="AZ121" s="44"/>
      <c r="BA121" s="45"/>
      <c r="BB121" s="62">
        <f t="shared" si="545"/>
        <v>0</v>
      </c>
      <c r="BC121" s="45"/>
      <c r="BD121" s="62">
        <f t="shared" si="512"/>
        <v>0</v>
      </c>
      <c r="BE121" s="45"/>
      <c r="BF121" s="62">
        <f t="shared" si="513"/>
        <v>0</v>
      </c>
      <c r="BG121" s="45"/>
      <c r="BH121" s="62">
        <f t="shared" si="514"/>
        <v>0</v>
      </c>
      <c r="BI121" s="45"/>
      <c r="BJ121" s="62">
        <f t="shared" si="515"/>
        <v>0</v>
      </c>
      <c r="BK121" s="45"/>
      <c r="BL121" s="62">
        <f t="shared" si="515"/>
        <v>0</v>
      </c>
      <c r="BM121" s="45"/>
      <c r="BN121" s="62">
        <f t="shared" si="516"/>
        <v>0</v>
      </c>
      <c r="BO121" s="45"/>
      <c r="BP121" s="62">
        <f t="shared" si="516"/>
        <v>0</v>
      </c>
      <c r="BQ121" s="81"/>
      <c r="BR121" s="62">
        <f t="shared" si="517"/>
        <v>0</v>
      </c>
      <c r="BS121" s="45"/>
      <c r="BT121" s="62">
        <f t="shared" si="518"/>
        <v>0</v>
      </c>
      <c r="BU121" s="45"/>
      <c r="BV121" s="62">
        <f t="shared" si="519"/>
        <v>0</v>
      </c>
      <c r="BW121" s="48"/>
      <c r="BX121" s="62">
        <f t="shared" si="519"/>
        <v>0</v>
      </c>
      <c r="BY121" s="45"/>
      <c r="BZ121" s="62">
        <f t="shared" si="520"/>
        <v>0</v>
      </c>
      <c r="CA121" s="48"/>
      <c r="CB121" s="62">
        <f t="shared" si="521"/>
        <v>0</v>
      </c>
      <c r="CC121" s="45"/>
      <c r="CD121" s="62">
        <f t="shared" si="522"/>
        <v>0</v>
      </c>
      <c r="CE121" s="45"/>
      <c r="CF121" s="62">
        <f t="shared" si="523"/>
        <v>0</v>
      </c>
      <c r="CG121" s="44"/>
      <c r="CH121" s="62">
        <f t="shared" si="524"/>
        <v>0</v>
      </c>
      <c r="CI121" s="45"/>
      <c r="CJ121" s="62">
        <f t="shared" si="525"/>
        <v>0</v>
      </c>
      <c r="CK121" s="45"/>
      <c r="CL121" s="62">
        <f t="shared" si="526"/>
        <v>0</v>
      </c>
      <c r="CM121" s="45"/>
      <c r="CN121" s="62">
        <f t="shared" si="527"/>
        <v>0</v>
      </c>
      <c r="CO121" s="45"/>
      <c r="CP121" s="62">
        <f t="shared" si="528"/>
        <v>0</v>
      </c>
      <c r="CQ121" s="45"/>
      <c r="CR121" s="62">
        <f t="shared" si="529"/>
        <v>0</v>
      </c>
      <c r="CS121" s="45"/>
      <c r="CT121" s="62">
        <f t="shared" si="530"/>
        <v>0</v>
      </c>
      <c r="CU121" s="44"/>
      <c r="CV121" s="62">
        <f t="shared" si="546"/>
        <v>0</v>
      </c>
      <c r="CW121" s="44"/>
      <c r="CX121" s="44"/>
      <c r="CY121" s="44"/>
      <c r="CZ121" s="44"/>
      <c r="DA121" s="44"/>
      <c r="DB121" s="44"/>
      <c r="DC121" s="44"/>
      <c r="DD121" s="44"/>
      <c r="DE121" s="50">
        <f t="shared" si="508"/>
        <v>292</v>
      </c>
      <c r="DF121" s="50">
        <f t="shared" si="508"/>
        <v>21971461.1350464</v>
      </c>
    </row>
    <row r="122" spans="1:110" s="6" customFormat="1" ht="45" x14ac:dyDescent="0.25">
      <c r="A122" s="70"/>
      <c r="B122" s="70">
        <v>93</v>
      </c>
      <c r="C122" s="104" t="s">
        <v>334</v>
      </c>
      <c r="D122" s="99" t="s">
        <v>335</v>
      </c>
      <c r="E122" s="36">
        <v>15030</v>
      </c>
      <c r="F122" s="102">
        <v>6.01</v>
      </c>
      <c r="G122" s="103">
        <v>0.15229999999999999</v>
      </c>
      <c r="H122" s="39">
        <v>1</v>
      </c>
      <c r="I122" s="40"/>
      <c r="J122" s="40"/>
      <c r="K122" s="41">
        <v>1.4</v>
      </c>
      <c r="L122" s="41">
        <v>1.68</v>
      </c>
      <c r="M122" s="41">
        <v>2.23</v>
      </c>
      <c r="N122" s="42">
        <v>2.57</v>
      </c>
      <c r="O122" s="51"/>
      <c r="P122" s="62">
        <f t="shared" si="531"/>
        <v>0</v>
      </c>
      <c r="Q122" s="45"/>
      <c r="R122" s="62">
        <f t="shared" si="532"/>
        <v>0</v>
      </c>
      <c r="S122" s="45"/>
      <c r="T122" s="62">
        <f t="shared" si="533"/>
        <v>0</v>
      </c>
      <c r="U122" s="44">
        <v>24</v>
      </c>
      <c r="V122" s="62">
        <f t="shared" si="547"/>
        <v>2299997.3250239994</v>
      </c>
      <c r="W122" s="45"/>
      <c r="X122" s="62">
        <f t="shared" si="534"/>
        <v>0</v>
      </c>
      <c r="Y122" s="45"/>
      <c r="Z122" s="62">
        <f t="shared" si="535"/>
        <v>0</v>
      </c>
      <c r="AA122" s="36"/>
      <c r="AB122" s="44"/>
      <c r="AC122" s="45"/>
      <c r="AD122" s="62">
        <f t="shared" si="536"/>
        <v>0</v>
      </c>
      <c r="AE122" s="45"/>
      <c r="AF122" s="62">
        <f t="shared" si="537"/>
        <v>0</v>
      </c>
      <c r="AG122" s="45">
        <v>0</v>
      </c>
      <c r="AH122" s="62">
        <f t="shared" si="538"/>
        <v>0</v>
      </c>
      <c r="AI122" s="44"/>
      <c r="AJ122" s="62">
        <f t="shared" si="510"/>
        <v>0</v>
      </c>
      <c r="AK122" s="45"/>
      <c r="AL122" s="62">
        <f t="shared" si="539"/>
        <v>0</v>
      </c>
      <c r="AM122" s="36"/>
      <c r="AN122" s="62">
        <f t="shared" si="511"/>
        <v>0</v>
      </c>
      <c r="AO122" s="45"/>
      <c r="AP122" s="62">
        <f t="shared" si="540"/>
        <v>0</v>
      </c>
      <c r="AQ122" s="45"/>
      <c r="AR122" s="62">
        <f t="shared" si="541"/>
        <v>0</v>
      </c>
      <c r="AS122" s="45"/>
      <c r="AT122" s="62">
        <f t="shared" si="542"/>
        <v>0</v>
      </c>
      <c r="AU122" s="45"/>
      <c r="AV122" s="62">
        <f t="shared" si="543"/>
        <v>0</v>
      </c>
      <c r="AW122" s="45"/>
      <c r="AX122" s="62">
        <f t="shared" si="544"/>
        <v>0</v>
      </c>
      <c r="AY122" s="45"/>
      <c r="AZ122" s="44"/>
      <c r="BA122" s="45"/>
      <c r="BB122" s="62">
        <f t="shared" si="545"/>
        <v>0</v>
      </c>
      <c r="BC122" s="45"/>
      <c r="BD122" s="62">
        <f t="shared" si="512"/>
        <v>0</v>
      </c>
      <c r="BE122" s="45"/>
      <c r="BF122" s="62">
        <f t="shared" si="513"/>
        <v>0</v>
      </c>
      <c r="BG122" s="45"/>
      <c r="BH122" s="62">
        <f t="shared" si="514"/>
        <v>0</v>
      </c>
      <c r="BI122" s="45"/>
      <c r="BJ122" s="62">
        <f t="shared" si="515"/>
        <v>0</v>
      </c>
      <c r="BK122" s="45"/>
      <c r="BL122" s="62">
        <f t="shared" si="515"/>
        <v>0</v>
      </c>
      <c r="BM122" s="45"/>
      <c r="BN122" s="62">
        <f t="shared" si="516"/>
        <v>0</v>
      </c>
      <c r="BO122" s="45"/>
      <c r="BP122" s="62">
        <f t="shared" si="516"/>
        <v>0</v>
      </c>
      <c r="BQ122" s="81"/>
      <c r="BR122" s="62">
        <f t="shared" si="517"/>
        <v>0</v>
      </c>
      <c r="BS122" s="45"/>
      <c r="BT122" s="62">
        <f t="shared" si="518"/>
        <v>0</v>
      </c>
      <c r="BU122" s="45"/>
      <c r="BV122" s="62">
        <f t="shared" si="519"/>
        <v>0</v>
      </c>
      <c r="BW122" s="48"/>
      <c r="BX122" s="62">
        <f t="shared" si="519"/>
        <v>0</v>
      </c>
      <c r="BY122" s="45"/>
      <c r="BZ122" s="62">
        <f t="shared" si="520"/>
        <v>0</v>
      </c>
      <c r="CA122" s="48"/>
      <c r="CB122" s="62">
        <f t="shared" si="521"/>
        <v>0</v>
      </c>
      <c r="CC122" s="45"/>
      <c r="CD122" s="62">
        <f t="shared" si="522"/>
        <v>0</v>
      </c>
      <c r="CE122" s="45"/>
      <c r="CF122" s="62">
        <f t="shared" si="523"/>
        <v>0</v>
      </c>
      <c r="CG122" s="44"/>
      <c r="CH122" s="62">
        <f t="shared" si="524"/>
        <v>0</v>
      </c>
      <c r="CI122" s="45"/>
      <c r="CJ122" s="62">
        <f t="shared" si="525"/>
        <v>0</v>
      </c>
      <c r="CK122" s="45"/>
      <c r="CL122" s="62">
        <f t="shared" si="526"/>
        <v>0</v>
      </c>
      <c r="CM122" s="45"/>
      <c r="CN122" s="62">
        <f t="shared" si="527"/>
        <v>0</v>
      </c>
      <c r="CO122" s="45"/>
      <c r="CP122" s="62">
        <f t="shared" si="528"/>
        <v>0</v>
      </c>
      <c r="CQ122" s="45"/>
      <c r="CR122" s="62">
        <f t="shared" si="529"/>
        <v>0</v>
      </c>
      <c r="CS122" s="45"/>
      <c r="CT122" s="62">
        <f t="shared" si="530"/>
        <v>0</v>
      </c>
      <c r="CU122" s="44"/>
      <c r="CV122" s="62">
        <f t="shared" si="546"/>
        <v>0</v>
      </c>
      <c r="CW122" s="44"/>
      <c r="CX122" s="44"/>
      <c r="CY122" s="44"/>
      <c r="CZ122" s="44"/>
      <c r="DA122" s="44"/>
      <c r="DB122" s="44"/>
      <c r="DC122" s="44"/>
      <c r="DD122" s="44"/>
      <c r="DE122" s="50">
        <f t="shared" si="508"/>
        <v>24</v>
      </c>
      <c r="DF122" s="50">
        <f t="shared" si="508"/>
        <v>2299997.3250239994</v>
      </c>
    </row>
    <row r="123" spans="1:110" s="6" customFormat="1" ht="45" x14ac:dyDescent="0.25">
      <c r="A123" s="70"/>
      <c r="B123" s="70">
        <v>94</v>
      </c>
      <c r="C123" s="104" t="s">
        <v>336</v>
      </c>
      <c r="D123" s="99" t="s">
        <v>337</v>
      </c>
      <c r="E123" s="36">
        <v>15030</v>
      </c>
      <c r="F123" s="102">
        <v>7.09</v>
      </c>
      <c r="G123" s="103">
        <v>0.15060000000000001</v>
      </c>
      <c r="H123" s="39">
        <v>1</v>
      </c>
      <c r="I123" s="40"/>
      <c r="J123" s="40"/>
      <c r="K123" s="41">
        <v>1.4</v>
      </c>
      <c r="L123" s="41">
        <v>1.68</v>
      </c>
      <c r="M123" s="41">
        <v>2.23</v>
      </c>
      <c r="N123" s="42">
        <v>2.57</v>
      </c>
      <c r="O123" s="51"/>
      <c r="P123" s="62">
        <f t="shared" si="531"/>
        <v>0</v>
      </c>
      <c r="Q123" s="45"/>
      <c r="R123" s="62">
        <f t="shared" si="532"/>
        <v>0</v>
      </c>
      <c r="S123" s="45"/>
      <c r="T123" s="62">
        <f t="shared" si="533"/>
        <v>0</v>
      </c>
      <c r="U123" s="44">
        <v>67</v>
      </c>
      <c r="V123" s="62">
        <f t="shared" si="547"/>
        <v>7569796.4822159987</v>
      </c>
      <c r="W123" s="45"/>
      <c r="X123" s="62">
        <f t="shared" si="534"/>
        <v>0</v>
      </c>
      <c r="Y123" s="45"/>
      <c r="Z123" s="62">
        <f t="shared" si="535"/>
        <v>0</v>
      </c>
      <c r="AA123" s="36">
        <v>0</v>
      </c>
      <c r="AB123" s="44">
        <v>0</v>
      </c>
      <c r="AC123" s="45">
        <v>0</v>
      </c>
      <c r="AD123" s="62">
        <f t="shared" si="536"/>
        <v>0</v>
      </c>
      <c r="AE123" s="45">
        <v>0</v>
      </c>
      <c r="AF123" s="62">
        <f>(AE123*$E123*$F123*((1-$G123)+$G123*$K123*$H123))</f>
        <v>0</v>
      </c>
      <c r="AG123" s="45">
        <v>0</v>
      </c>
      <c r="AH123" s="62">
        <f t="shared" si="538"/>
        <v>0</v>
      </c>
      <c r="AI123" s="44">
        <v>3</v>
      </c>
      <c r="AJ123" s="62">
        <f t="shared" si="510"/>
        <v>352426.71894479997</v>
      </c>
      <c r="AK123" s="45"/>
      <c r="AL123" s="62">
        <f>(AK123*$E123*$F123*((1-$G123)+$G123*$L123*$H123))</f>
        <v>0</v>
      </c>
      <c r="AM123" s="36"/>
      <c r="AN123" s="62">
        <f t="shared" si="511"/>
        <v>0</v>
      </c>
      <c r="AO123" s="45"/>
      <c r="AP123" s="62">
        <f t="shared" si="540"/>
        <v>0</v>
      </c>
      <c r="AQ123" s="45"/>
      <c r="AR123" s="62">
        <f t="shared" si="541"/>
        <v>0</v>
      </c>
      <c r="AS123" s="45"/>
      <c r="AT123" s="62">
        <f t="shared" si="542"/>
        <v>0</v>
      </c>
      <c r="AU123" s="45"/>
      <c r="AV123" s="62">
        <f t="shared" si="543"/>
        <v>0</v>
      </c>
      <c r="AW123" s="45"/>
      <c r="AX123" s="62">
        <f t="shared" si="544"/>
        <v>0</v>
      </c>
      <c r="AY123" s="45"/>
      <c r="AZ123" s="44"/>
      <c r="BA123" s="45"/>
      <c r="BB123" s="62">
        <f t="shared" si="545"/>
        <v>0</v>
      </c>
      <c r="BC123" s="45"/>
      <c r="BD123" s="62">
        <f t="shared" si="512"/>
        <v>0</v>
      </c>
      <c r="BE123" s="45"/>
      <c r="BF123" s="62">
        <f t="shared" si="513"/>
        <v>0</v>
      </c>
      <c r="BG123" s="45"/>
      <c r="BH123" s="62">
        <f t="shared" si="514"/>
        <v>0</v>
      </c>
      <c r="BI123" s="45"/>
      <c r="BJ123" s="62">
        <f t="shared" si="515"/>
        <v>0</v>
      </c>
      <c r="BK123" s="45"/>
      <c r="BL123" s="62">
        <f t="shared" si="515"/>
        <v>0</v>
      </c>
      <c r="BM123" s="45"/>
      <c r="BN123" s="62">
        <f t="shared" si="516"/>
        <v>0</v>
      </c>
      <c r="BO123" s="45"/>
      <c r="BP123" s="62">
        <f t="shared" si="516"/>
        <v>0</v>
      </c>
      <c r="BQ123" s="81"/>
      <c r="BR123" s="62">
        <f t="shared" si="517"/>
        <v>0</v>
      </c>
      <c r="BS123" s="45"/>
      <c r="BT123" s="62">
        <f t="shared" si="518"/>
        <v>0</v>
      </c>
      <c r="BU123" s="45"/>
      <c r="BV123" s="62">
        <f t="shared" si="519"/>
        <v>0</v>
      </c>
      <c r="BW123" s="48"/>
      <c r="BX123" s="62">
        <f t="shared" si="519"/>
        <v>0</v>
      </c>
      <c r="BY123" s="45"/>
      <c r="BZ123" s="62">
        <f t="shared" si="520"/>
        <v>0</v>
      </c>
      <c r="CA123" s="48"/>
      <c r="CB123" s="62">
        <f t="shared" si="521"/>
        <v>0</v>
      </c>
      <c r="CC123" s="45"/>
      <c r="CD123" s="62">
        <f t="shared" si="522"/>
        <v>0</v>
      </c>
      <c r="CE123" s="45"/>
      <c r="CF123" s="62">
        <f t="shared" si="523"/>
        <v>0</v>
      </c>
      <c r="CG123" s="44"/>
      <c r="CH123" s="62">
        <f t="shared" si="524"/>
        <v>0</v>
      </c>
      <c r="CI123" s="45"/>
      <c r="CJ123" s="62">
        <f t="shared" si="525"/>
        <v>0</v>
      </c>
      <c r="CK123" s="45"/>
      <c r="CL123" s="62">
        <f t="shared" si="526"/>
        <v>0</v>
      </c>
      <c r="CM123" s="45"/>
      <c r="CN123" s="62">
        <f t="shared" si="527"/>
        <v>0</v>
      </c>
      <c r="CO123" s="45"/>
      <c r="CP123" s="62">
        <f t="shared" si="528"/>
        <v>0</v>
      </c>
      <c r="CQ123" s="45"/>
      <c r="CR123" s="62">
        <f t="shared" si="529"/>
        <v>0</v>
      </c>
      <c r="CS123" s="45"/>
      <c r="CT123" s="62">
        <f t="shared" si="530"/>
        <v>0</v>
      </c>
      <c r="CU123" s="44"/>
      <c r="CV123" s="62">
        <f t="shared" si="546"/>
        <v>0</v>
      </c>
      <c r="CW123" s="44"/>
      <c r="CX123" s="44"/>
      <c r="CY123" s="44"/>
      <c r="CZ123" s="44"/>
      <c r="DA123" s="44"/>
      <c r="DB123" s="44"/>
      <c r="DC123" s="44"/>
      <c r="DD123" s="44"/>
      <c r="DE123" s="50">
        <f t="shared" si="508"/>
        <v>70</v>
      </c>
      <c r="DF123" s="50">
        <f t="shared" si="508"/>
        <v>7922223.2011607988</v>
      </c>
    </row>
    <row r="124" spans="1:110" s="6" customFormat="1" ht="45" x14ac:dyDescent="0.25">
      <c r="A124" s="70"/>
      <c r="B124" s="70">
        <v>95</v>
      </c>
      <c r="C124" s="104" t="s">
        <v>338</v>
      </c>
      <c r="D124" s="99" t="s">
        <v>339</v>
      </c>
      <c r="E124" s="36">
        <v>15030</v>
      </c>
      <c r="F124" s="102">
        <v>8.07</v>
      </c>
      <c r="G124" s="103">
        <v>0.1414</v>
      </c>
      <c r="H124" s="39">
        <v>1</v>
      </c>
      <c r="I124" s="40"/>
      <c r="J124" s="40"/>
      <c r="K124" s="41">
        <v>1.4</v>
      </c>
      <c r="L124" s="41">
        <v>1.68</v>
      </c>
      <c r="M124" s="41">
        <v>2.23</v>
      </c>
      <c r="N124" s="42">
        <v>2.57</v>
      </c>
      <c r="O124" s="51"/>
      <c r="P124" s="62">
        <f t="shared" si="531"/>
        <v>0</v>
      </c>
      <c r="Q124" s="45"/>
      <c r="R124" s="62">
        <f t="shared" si="532"/>
        <v>0</v>
      </c>
      <c r="S124" s="45"/>
      <c r="T124" s="62">
        <f t="shared" si="533"/>
        <v>0</v>
      </c>
      <c r="U124" s="44">
        <v>80</v>
      </c>
      <c r="V124" s="62">
        <f t="shared" si="547"/>
        <v>10252190.49408</v>
      </c>
      <c r="W124" s="45"/>
      <c r="X124" s="62">
        <f t="shared" si="534"/>
        <v>0</v>
      </c>
      <c r="Y124" s="45"/>
      <c r="Z124" s="62">
        <f t="shared" si="535"/>
        <v>0</v>
      </c>
      <c r="AA124" s="36">
        <v>0</v>
      </c>
      <c r="AB124" s="44">
        <v>0</v>
      </c>
      <c r="AC124" s="45">
        <v>0</v>
      </c>
      <c r="AD124" s="62">
        <f t="shared" si="536"/>
        <v>0</v>
      </c>
      <c r="AE124" s="45">
        <v>0</v>
      </c>
      <c r="AF124" s="62">
        <f t="shared" si="537"/>
        <v>0</v>
      </c>
      <c r="AG124" s="45">
        <v>0</v>
      </c>
      <c r="AH124" s="62">
        <f t="shared" si="538"/>
        <v>0</v>
      </c>
      <c r="AI124" s="44">
        <v>59</v>
      </c>
      <c r="AJ124" s="62">
        <f t="shared" si="510"/>
        <v>7844320.1019528005</v>
      </c>
      <c r="AK124" s="45"/>
      <c r="AL124" s="62">
        <f t="shared" si="539"/>
        <v>0</v>
      </c>
      <c r="AM124" s="36"/>
      <c r="AN124" s="62">
        <f t="shared" si="511"/>
        <v>0</v>
      </c>
      <c r="AO124" s="45"/>
      <c r="AP124" s="62">
        <f t="shared" si="540"/>
        <v>0</v>
      </c>
      <c r="AQ124" s="45"/>
      <c r="AR124" s="62">
        <f t="shared" si="541"/>
        <v>0</v>
      </c>
      <c r="AS124" s="45"/>
      <c r="AT124" s="62">
        <f t="shared" si="542"/>
        <v>0</v>
      </c>
      <c r="AU124" s="45"/>
      <c r="AV124" s="62">
        <f t="shared" si="543"/>
        <v>0</v>
      </c>
      <c r="AW124" s="45"/>
      <c r="AX124" s="62">
        <f t="shared" si="544"/>
        <v>0</v>
      </c>
      <c r="AY124" s="45"/>
      <c r="AZ124" s="44"/>
      <c r="BA124" s="45"/>
      <c r="BB124" s="62">
        <f t="shared" si="545"/>
        <v>0</v>
      </c>
      <c r="BC124" s="45"/>
      <c r="BD124" s="62">
        <f t="shared" si="512"/>
        <v>0</v>
      </c>
      <c r="BE124" s="45"/>
      <c r="BF124" s="62">
        <f t="shared" si="513"/>
        <v>0</v>
      </c>
      <c r="BG124" s="45"/>
      <c r="BH124" s="62">
        <f t="shared" si="514"/>
        <v>0</v>
      </c>
      <c r="BI124" s="45"/>
      <c r="BJ124" s="62">
        <f t="shared" si="515"/>
        <v>0</v>
      </c>
      <c r="BK124" s="45"/>
      <c r="BL124" s="62">
        <f t="shared" si="515"/>
        <v>0</v>
      </c>
      <c r="BM124" s="45"/>
      <c r="BN124" s="62">
        <f t="shared" si="516"/>
        <v>0</v>
      </c>
      <c r="BO124" s="45"/>
      <c r="BP124" s="62">
        <f t="shared" si="516"/>
        <v>0</v>
      </c>
      <c r="BQ124" s="81"/>
      <c r="BR124" s="62">
        <f t="shared" si="517"/>
        <v>0</v>
      </c>
      <c r="BS124" s="45"/>
      <c r="BT124" s="62">
        <f t="shared" si="518"/>
        <v>0</v>
      </c>
      <c r="BU124" s="45"/>
      <c r="BV124" s="62">
        <f t="shared" si="519"/>
        <v>0</v>
      </c>
      <c r="BW124" s="48"/>
      <c r="BX124" s="62">
        <f t="shared" si="519"/>
        <v>0</v>
      </c>
      <c r="BY124" s="45"/>
      <c r="BZ124" s="62">
        <f t="shared" si="520"/>
        <v>0</v>
      </c>
      <c r="CA124" s="48"/>
      <c r="CB124" s="62">
        <f t="shared" si="521"/>
        <v>0</v>
      </c>
      <c r="CC124" s="45"/>
      <c r="CD124" s="62">
        <f t="shared" si="522"/>
        <v>0</v>
      </c>
      <c r="CE124" s="45"/>
      <c r="CF124" s="62">
        <f t="shared" si="523"/>
        <v>0</v>
      </c>
      <c r="CG124" s="44"/>
      <c r="CH124" s="62">
        <f t="shared" si="524"/>
        <v>0</v>
      </c>
      <c r="CI124" s="45"/>
      <c r="CJ124" s="62">
        <f t="shared" si="525"/>
        <v>0</v>
      </c>
      <c r="CK124" s="45"/>
      <c r="CL124" s="62">
        <f t="shared" si="526"/>
        <v>0</v>
      </c>
      <c r="CM124" s="45"/>
      <c r="CN124" s="62">
        <f t="shared" si="527"/>
        <v>0</v>
      </c>
      <c r="CO124" s="45"/>
      <c r="CP124" s="62">
        <f t="shared" si="528"/>
        <v>0</v>
      </c>
      <c r="CQ124" s="45"/>
      <c r="CR124" s="62">
        <f t="shared" si="529"/>
        <v>0</v>
      </c>
      <c r="CS124" s="45"/>
      <c r="CT124" s="62">
        <f t="shared" si="530"/>
        <v>0</v>
      </c>
      <c r="CU124" s="44"/>
      <c r="CV124" s="62">
        <f t="shared" si="546"/>
        <v>0</v>
      </c>
      <c r="CW124" s="44"/>
      <c r="CX124" s="44"/>
      <c r="CY124" s="44"/>
      <c r="CZ124" s="44"/>
      <c r="DA124" s="44"/>
      <c r="DB124" s="44"/>
      <c r="DC124" s="44"/>
      <c r="DD124" s="44"/>
      <c r="DE124" s="50">
        <f t="shared" si="508"/>
        <v>139</v>
      </c>
      <c r="DF124" s="50">
        <f t="shared" si="508"/>
        <v>18096510.596032798</v>
      </c>
    </row>
    <row r="125" spans="1:110" s="6" customFormat="1" ht="45" x14ac:dyDescent="0.25">
      <c r="A125" s="70"/>
      <c r="B125" s="70">
        <v>96</v>
      </c>
      <c r="C125" s="104" t="s">
        <v>340</v>
      </c>
      <c r="D125" s="99" t="s">
        <v>341</v>
      </c>
      <c r="E125" s="36">
        <v>15030</v>
      </c>
      <c r="F125" s="102">
        <v>9.2200000000000006</v>
      </c>
      <c r="G125" s="103">
        <v>0.23119999999999999</v>
      </c>
      <c r="H125" s="39">
        <v>1</v>
      </c>
      <c r="I125" s="40"/>
      <c r="J125" s="40"/>
      <c r="K125" s="41">
        <v>1.4</v>
      </c>
      <c r="L125" s="41">
        <v>1.68</v>
      </c>
      <c r="M125" s="41">
        <v>2.23</v>
      </c>
      <c r="N125" s="42">
        <v>2.57</v>
      </c>
      <c r="O125" s="51"/>
      <c r="P125" s="62">
        <f t="shared" si="531"/>
        <v>0</v>
      </c>
      <c r="Q125" s="45"/>
      <c r="R125" s="62">
        <f t="shared" si="532"/>
        <v>0</v>
      </c>
      <c r="S125" s="45"/>
      <c r="T125" s="62">
        <f t="shared" si="533"/>
        <v>0</v>
      </c>
      <c r="U125" s="44">
        <v>41</v>
      </c>
      <c r="V125" s="62">
        <f t="shared" si="547"/>
        <v>6207078.7226880016</v>
      </c>
      <c r="W125" s="45"/>
      <c r="X125" s="62">
        <f t="shared" si="534"/>
        <v>0</v>
      </c>
      <c r="Y125" s="45"/>
      <c r="Z125" s="62">
        <f t="shared" si="535"/>
        <v>0</v>
      </c>
      <c r="AA125" s="36">
        <v>0</v>
      </c>
      <c r="AB125" s="44">
        <v>0</v>
      </c>
      <c r="AC125" s="45">
        <v>0</v>
      </c>
      <c r="AD125" s="62">
        <f t="shared" si="536"/>
        <v>0</v>
      </c>
      <c r="AE125" s="45">
        <v>0</v>
      </c>
      <c r="AF125" s="62">
        <f t="shared" si="537"/>
        <v>0</v>
      </c>
      <c r="AG125" s="45">
        <v>0</v>
      </c>
      <c r="AH125" s="62">
        <f t="shared" si="538"/>
        <v>0</v>
      </c>
      <c r="AI125" s="44">
        <v>16</v>
      </c>
      <c r="AJ125" s="62">
        <f t="shared" si="510"/>
        <v>2565808.9399296003</v>
      </c>
      <c r="AK125" s="45"/>
      <c r="AL125" s="62">
        <f t="shared" si="539"/>
        <v>0</v>
      </c>
      <c r="AM125" s="36"/>
      <c r="AN125" s="62">
        <f t="shared" si="511"/>
        <v>0</v>
      </c>
      <c r="AO125" s="45"/>
      <c r="AP125" s="62">
        <f t="shared" si="540"/>
        <v>0</v>
      </c>
      <c r="AQ125" s="45"/>
      <c r="AR125" s="62">
        <f t="shared" si="541"/>
        <v>0</v>
      </c>
      <c r="AS125" s="45"/>
      <c r="AT125" s="62">
        <f t="shared" si="542"/>
        <v>0</v>
      </c>
      <c r="AU125" s="45"/>
      <c r="AV125" s="62">
        <f t="shared" si="543"/>
        <v>0</v>
      </c>
      <c r="AW125" s="45"/>
      <c r="AX125" s="62">
        <f t="shared" si="544"/>
        <v>0</v>
      </c>
      <c r="AY125" s="45"/>
      <c r="AZ125" s="44"/>
      <c r="BA125" s="45"/>
      <c r="BB125" s="62">
        <f t="shared" si="545"/>
        <v>0</v>
      </c>
      <c r="BC125" s="45"/>
      <c r="BD125" s="62">
        <f t="shared" si="512"/>
        <v>0</v>
      </c>
      <c r="BE125" s="45"/>
      <c r="BF125" s="62">
        <f t="shared" si="513"/>
        <v>0</v>
      </c>
      <c r="BG125" s="45"/>
      <c r="BH125" s="62">
        <f t="shared" si="514"/>
        <v>0</v>
      </c>
      <c r="BI125" s="45"/>
      <c r="BJ125" s="62">
        <f t="shared" si="515"/>
        <v>0</v>
      </c>
      <c r="BK125" s="45"/>
      <c r="BL125" s="62">
        <f t="shared" si="515"/>
        <v>0</v>
      </c>
      <c r="BM125" s="45"/>
      <c r="BN125" s="62">
        <f t="shared" si="516"/>
        <v>0</v>
      </c>
      <c r="BO125" s="45"/>
      <c r="BP125" s="62">
        <f t="shared" si="516"/>
        <v>0</v>
      </c>
      <c r="BQ125" s="81"/>
      <c r="BR125" s="62">
        <f t="shared" si="517"/>
        <v>0</v>
      </c>
      <c r="BS125" s="45"/>
      <c r="BT125" s="62">
        <f t="shared" si="518"/>
        <v>0</v>
      </c>
      <c r="BU125" s="45"/>
      <c r="BV125" s="62">
        <f t="shared" si="519"/>
        <v>0</v>
      </c>
      <c r="BW125" s="48"/>
      <c r="BX125" s="62">
        <f t="shared" si="519"/>
        <v>0</v>
      </c>
      <c r="BY125" s="45"/>
      <c r="BZ125" s="62">
        <f t="shared" si="520"/>
        <v>0</v>
      </c>
      <c r="CA125" s="48"/>
      <c r="CB125" s="62">
        <f t="shared" si="521"/>
        <v>0</v>
      </c>
      <c r="CC125" s="45"/>
      <c r="CD125" s="62">
        <f t="shared" si="522"/>
        <v>0</v>
      </c>
      <c r="CE125" s="45"/>
      <c r="CF125" s="62">
        <f t="shared" si="523"/>
        <v>0</v>
      </c>
      <c r="CG125" s="44"/>
      <c r="CH125" s="62">
        <f t="shared" si="524"/>
        <v>0</v>
      </c>
      <c r="CI125" s="45"/>
      <c r="CJ125" s="62">
        <f t="shared" si="525"/>
        <v>0</v>
      </c>
      <c r="CK125" s="45"/>
      <c r="CL125" s="62">
        <f t="shared" si="526"/>
        <v>0</v>
      </c>
      <c r="CM125" s="45"/>
      <c r="CN125" s="62">
        <f t="shared" si="527"/>
        <v>0</v>
      </c>
      <c r="CO125" s="45"/>
      <c r="CP125" s="62">
        <f t="shared" si="528"/>
        <v>0</v>
      </c>
      <c r="CQ125" s="45"/>
      <c r="CR125" s="62">
        <f t="shared" si="529"/>
        <v>0</v>
      </c>
      <c r="CS125" s="45"/>
      <c r="CT125" s="62">
        <f t="shared" si="530"/>
        <v>0</v>
      </c>
      <c r="CU125" s="44"/>
      <c r="CV125" s="62">
        <f t="shared" si="546"/>
        <v>0</v>
      </c>
      <c r="CW125" s="44"/>
      <c r="CX125" s="44"/>
      <c r="CY125" s="44"/>
      <c r="CZ125" s="44"/>
      <c r="DA125" s="44"/>
      <c r="DB125" s="44"/>
      <c r="DC125" s="44"/>
      <c r="DD125" s="44"/>
      <c r="DE125" s="50">
        <f t="shared" si="508"/>
        <v>57</v>
      </c>
      <c r="DF125" s="50">
        <f t="shared" si="508"/>
        <v>8772887.6626176015</v>
      </c>
    </row>
    <row r="126" spans="1:110" s="6" customFormat="1" ht="45" x14ac:dyDescent="0.25">
      <c r="A126" s="70"/>
      <c r="B126" s="70">
        <v>97</v>
      </c>
      <c r="C126" s="104" t="s">
        <v>342</v>
      </c>
      <c r="D126" s="99" t="s">
        <v>343</v>
      </c>
      <c r="E126" s="36">
        <v>15030</v>
      </c>
      <c r="F126" s="102">
        <v>10.83</v>
      </c>
      <c r="G126" s="103">
        <v>0.20530000000000001</v>
      </c>
      <c r="H126" s="39">
        <v>1</v>
      </c>
      <c r="I126" s="40"/>
      <c r="J126" s="40"/>
      <c r="K126" s="41">
        <v>1.4</v>
      </c>
      <c r="L126" s="41">
        <v>1.68</v>
      </c>
      <c r="M126" s="41">
        <v>2.23</v>
      </c>
      <c r="N126" s="42">
        <v>2.57</v>
      </c>
      <c r="O126" s="51"/>
      <c r="P126" s="62">
        <f t="shared" si="531"/>
        <v>0</v>
      </c>
      <c r="Q126" s="45"/>
      <c r="R126" s="62">
        <f t="shared" si="532"/>
        <v>0</v>
      </c>
      <c r="S126" s="45"/>
      <c r="T126" s="62">
        <f t="shared" si="533"/>
        <v>0</v>
      </c>
      <c r="U126" s="44">
        <v>42</v>
      </c>
      <c r="V126" s="62">
        <f t="shared" si="547"/>
        <v>7397962.9410959994</v>
      </c>
      <c r="W126" s="45"/>
      <c r="X126" s="62">
        <f t="shared" si="534"/>
        <v>0</v>
      </c>
      <c r="Y126" s="45"/>
      <c r="Z126" s="62">
        <f t="shared" si="535"/>
        <v>0</v>
      </c>
      <c r="AA126" s="36"/>
      <c r="AB126" s="44"/>
      <c r="AC126" s="45"/>
      <c r="AD126" s="62">
        <f t="shared" si="536"/>
        <v>0</v>
      </c>
      <c r="AE126" s="45"/>
      <c r="AF126" s="62">
        <f t="shared" si="537"/>
        <v>0</v>
      </c>
      <c r="AG126" s="45"/>
      <c r="AH126" s="62">
        <f t="shared" si="538"/>
        <v>0</v>
      </c>
      <c r="AI126" s="44">
        <v>19</v>
      </c>
      <c r="AJ126" s="62">
        <f t="shared" si="510"/>
        <v>3524479.6156523996</v>
      </c>
      <c r="AK126" s="45"/>
      <c r="AL126" s="62">
        <f t="shared" si="539"/>
        <v>0</v>
      </c>
      <c r="AM126" s="36"/>
      <c r="AN126" s="62">
        <f t="shared" si="511"/>
        <v>0</v>
      </c>
      <c r="AO126" s="45"/>
      <c r="AP126" s="62">
        <f t="shared" si="540"/>
        <v>0</v>
      </c>
      <c r="AQ126" s="45"/>
      <c r="AR126" s="62">
        <f t="shared" si="541"/>
        <v>0</v>
      </c>
      <c r="AS126" s="45"/>
      <c r="AT126" s="62">
        <f t="shared" si="542"/>
        <v>0</v>
      </c>
      <c r="AU126" s="45"/>
      <c r="AV126" s="62">
        <f t="shared" si="543"/>
        <v>0</v>
      </c>
      <c r="AW126" s="45"/>
      <c r="AX126" s="62">
        <f t="shared" si="544"/>
        <v>0</v>
      </c>
      <c r="AY126" s="45"/>
      <c r="AZ126" s="44"/>
      <c r="BA126" s="45"/>
      <c r="BB126" s="62">
        <f t="shared" si="545"/>
        <v>0</v>
      </c>
      <c r="BC126" s="45"/>
      <c r="BD126" s="62">
        <f t="shared" si="512"/>
        <v>0</v>
      </c>
      <c r="BE126" s="45"/>
      <c r="BF126" s="62">
        <f t="shared" si="513"/>
        <v>0</v>
      </c>
      <c r="BG126" s="45"/>
      <c r="BH126" s="62">
        <f t="shared" si="514"/>
        <v>0</v>
      </c>
      <c r="BI126" s="45"/>
      <c r="BJ126" s="62">
        <f t="shared" si="515"/>
        <v>0</v>
      </c>
      <c r="BK126" s="45"/>
      <c r="BL126" s="62">
        <f t="shared" si="515"/>
        <v>0</v>
      </c>
      <c r="BM126" s="45"/>
      <c r="BN126" s="62">
        <f t="shared" si="516"/>
        <v>0</v>
      </c>
      <c r="BO126" s="45"/>
      <c r="BP126" s="62">
        <f t="shared" si="516"/>
        <v>0</v>
      </c>
      <c r="BQ126" s="81"/>
      <c r="BR126" s="62">
        <f t="shared" si="517"/>
        <v>0</v>
      </c>
      <c r="BS126" s="45"/>
      <c r="BT126" s="62">
        <f t="shared" si="518"/>
        <v>0</v>
      </c>
      <c r="BU126" s="45"/>
      <c r="BV126" s="62">
        <f t="shared" si="519"/>
        <v>0</v>
      </c>
      <c r="BW126" s="48"/>
      <c r="BX126" s="62">
        <f t="shared" si="519"/>
        <v>0</v>
      </c>
      <c r="BY126" s="45"/>
      <c r="BZ126" s="62">
        <f t="shared" si="520"/>
        <v>0</v>
      </c>
      <c r="CA126" s="48"/>
      <c r="CB126" s="62">
        <f t="shared" si="521"/>
        <v>0</v>
      </c>
      <c r="CC126" s="45"/>
      <c r="CD126" s="62">
        <f t="shared" si="522"/>
        <v>0</v>
      </c>
      <c r="CE126" s="45"/>
      <c r="CF126" s="62">
        <f t="shared" si="523"/>
        <v>0</v>
      </c>
      <c r="CG126" s="44"/>
      <c r="CH126" s="62">
        <f t="shared" si="524"/>
        <v>0</v>
      </c>
      <c r="CI126" s="45"/>
      <c r="CJ126" s="62">
        <f t="shared" si="525"/>
        <v>0</v>
      </c>
      <c r="CK126" s="45"/>
      <c r="CL126" s="62">
        <f t="shared" si="526"/>
        <v>0</v>
      </c>
      <c r="CM126" s="45"/>
      <c r="CN126" s="62">
        <f t="shared" si="527"/>
        <v>0</v>
      </c>
      <c r="CO126" s="45"/>
      <c r="CP126" s="62">
        <f t="shared" si="528"/>
        <v>0</v>
      </c>
      <c r="CQ126" s="45"/>
      <c r="CR126" s="62">
        <f t="shared" si="529"/>
        <v>0</v>
      </c>
      <c r="CS126" s="45"/>
      <c r="CT126" s="62">
        <f t="shared" si="530"/>
        <v>0</v>
      </c>
      <c r="CU126" s="44"/>
      <c r="CV126" s="62">
        <f t="shared" si="546"/>
        <v>0</v>
      </c>
      <c r="CW126" s="44"/>
      <c r="CX126" s="44"/>
      <c r="CY126" s="44"/>
      <c r="CZ126" s="44"/>
      <c r="DA126" s="44"/>
      <c r="DB126" s="44"/>
      <c r="DC126" s="44"/>
      <c r="DD126" s="44"/>
      <c r="DE126" s="50">
        <f t="shared" si="508"/>
        <v>61</v>
      </c>
      <c r="DF126" s="50">
        <f t="shared" si="508"/>
        <v>10922442.5567484</v>
      </c>
    </row>
    <row r="127" spans="1:110" s="6" customFormat="1" ht="59.25" customHeight="1" x14ac:dyDescent="0.25">
      <c r="A127" s="70"/>
      <c r="B127" s="70">
        <v>98</v>
      </c>
      <c r="C127" s="104" t="s">
        <v>344</v>
      </c>
      <c r="D127" s="99" t="s">
        <v>345</v>
      </c>
      <c r="E127" s="36">
        <v>15030</v>
      </c>
      <c r="F127" s="102">
        <v>13.25</v>
      </c>
      <c r="G127" s="103">
        <v>4.1099999999999998E-2</v>
      </c>
      <c r="H127" s="39">
        <v>1</v>
      </c>
      <c r="I127" s="40"/>
      <c r="J127" s="40"/>
      <c r="K127" s="41">
        <v>1.4</v>
      </c>
      <c r="L127" s="41">
        <v>1.68</v>
      </c>
      <c r="M127" s="41">
        <v>2.23</v>
      </c>
      <c r="N127" s="42">
        <v>2.57</v>
      </c>
      <c r="O127" s="51"/>
      <c r="P127" s="62">
        <f>(O127*$E127*$F127*((1-$G127)+$G127*$K127*$H127))</f>
        <v>0</v>
      </c>
      <c r="Q127" s="45"/>
      <c r="R127" s="62">
        <f t="shared" si="532"/>
        <v>0</v>
      </c>
      <c r="S127" s="45"/>
      <c r="T127" s="62">
        <f t="shared" si="533"/>
        <v>0</v>
      </c>
      <c r="U127" s="44">
        <v>34</v>
      </c>
      <c r="V127" s="62">
        <f t="shared" si="547"/>
        <v>6882330.4866000004</v>
      </c>
      <c r="W127" s="45"/>
      <c r="X127" s="62">
        <f t="shared" si="534"/>
        <v>0</v>
      </c>
      <c r="Y127" s="45"/>
      <c r="Z127" s="62">
        <f t="shared" si="535"/>
        <v>0</v>
      </c>
      <c r="AA127" s="36"/>
      <c r="AB127" s="44"/>
      <c r="AC127" s="45"/>
      <c r="AD127" s="62">
        <f t="shared" si="536"/>
        <v>0</v>
      </c>
      <c r="AE127" s="45"/>
      <c r="AF127" s="62">
        <f t="shared" si="537"/>
        <v>0</v>
      </c>
      <c r="AG127" s="45"/>
      <c r="AH127" s="62">
        <f t="shared" si="538"/>
        <v>0</v>
      </c>
      <c r="AI127" s="44">
        <v>30</v>
      </c>
      <c r="AJ127" s="62">
        <f t="shared" si="510"/>
        <v>6141398.2298999988</v>
      </c>
      <c r="AK127" s="45"/>
      <c r="AL127" s="62">
        <f t="shared" si="539"/>
        <v>0</v>
      </c>
      <c r="AM127" s="36"/>
      <c r="AN127" s="62">
        <f t="shared" si="511"/>
        <v>0</v>
      </c>
      <c r="AO127" s="45"/>
      <c r="AP127" s="62">
        <f t="shared" si="540"/>
        <v>0</v>
      </c>
      <c r="AQ127" s="45"/>
      <c r="AR127" s="62">
        <f t="shared" si="541"/>
        <v>0</v>
      </c>
      <c r="AS127" s="45"/>
      <c r="AT127" s="62">
        <f t="shared" si="542"/>
        <v>0</v>
      </c>
      <c r="AU127" s="45"/>
      <c r="AV127" s="62">
        <f t="shared" si="543"/>
        <v>0</v>
      </c>
      <c r="AW127" s="45"/>
      <c r="AX127" s="62">
        <f t="shared" si="544"/>
        <v>0</v>
      </c>
      <c r="AY127" s="45"/>
      <c r="AZ127" s="44"/>
      <c r="BA127" s="45"/>
      <c r="BB127" s="62">
        <f t="shared" si="545"/>
        <v>0</v>
      </c>
      <c r="BC127" s="45"/>
      <c r="BD127" s="62">
        <f t="shared" si="512"/>
        <v>0</v>
      </c>
      <c r="BE127" s="45"/>
      <c r="BF127" s="62">
        <f t="shared" si="513"/>
        <v>0</v>
      </c>
      <c r="BG127" s="45"/>
      <c r="BH127" s="62">
        <f t="shared" si="514"/>
        <v>0</v>
      </c>
      <c r="BI127" s="45"/>
      <c r="BJ127" s="62">
        <f t="shared" si="515"/>
        <v>0</v>
      </c>
      <c r="BK127" s="45"/>
      <c r="BL127" s="62">
        <f t="shared" si="515"/>
        <v>0</v>
      </c>
      <c r="BM127" s="45"/>
      <c r="BN127" s="62">
        <f t="shared" si="516"/>
        <v>0</v>
      </c>
      <c r="BO127" s="45"/>
      <c r="BP127" s="62">
        <f t="shared" si="516"/>
        <v>0</v>
      </c>
      <c r="BQ127" s="81"/>
      <c r="BR127" s="62">
        <f t="shared" si="517"/>
        <v>0</v>
      </c>
      <c r="BS127" s="45"/>
      <c r="BT127" s="62">
        <f t="shared" si="518"/>
        <v>0</v>
      </c>
      <c r="BU127" s="45"/>
      <c r="BV127" s="62">
        <f t="shared" si="519"/>
        <v>0</v>
      </c>
      <c r="BW127" s="48"/>
      <c r="BX127" s="62">
        <f t="shared" si="519"/>
        <v>0</v>
      </c>
      <c r="BY127" s="45"/>
      <c r="BZ127" s="62">
        <f t="shared" si="520"/>
        <v>0</v>
      </c>
      <c r="CA127" s="48"/>
      <c r="CB127" s="62">
        <f t="shared" si="521"/>
        <v>0</v>
      </c>
      <c r="CC127" s="45"/>
      <c r="CD127" s="62">
        <f t="shared" si="522"/>
        <v>0</v>
      </c>
      <c r="CE127" s="45"/>
      <c r="CF127" s="62">
        <f t="shared" si="523"/>
        <v>0</v>
      </c>
      <c r="CG127" s="44"/>
      <c r="CH127" s="62">
        <f t="shared" si="524"/>
        <v>0</v>
      </c>
      <c r="CI127" s="45"/>
      <c r="CJ127" s="62">
        <f t="shared" si="525"/>
        <v>0</v>
      </c>
      <c r="CK127" s="45"/>
      <c r="CL127" s="62">
        <f t="shared" si="526"/>
        <v>0</v>
      </c>
      <c r="CM127" s="45"/>
      <c r="CN127" s="62">
        <f t="shared" si="527"/>
        <v>0</v>
      </c>
      <c r="CO127" s="45"/>
      <c r="CP127" s="62">
        <f t="shared" si="528"/>
        <v>0</v>
      </c>
      <c r="CQ127" s="45"/>
      <c r="CR127" s="62">
        <f t="shared" si="529"/>
        <v>0</v>
      </c>
      <c r="CS127" s="45"/>
      <c r="CT127" s="62">
        <f t="shared" si="530"/>
        <v>0</v>
      </c>
      <c r="CU127" s="44"/>
      <c r="CV127" s="62">
        <f t="shared" si="546"/>
        <v>0</v>
      </c>
      <c r="CW127" s="44"/>
      <c r="CX127" s="44"/>
      <c r="CY127" s="44"/>
      <c r="CZ127" s="44"/>
      <c r="DA127" s="44"/>
      <c r="DB127" s="44"/>
      <c r="DC127" s="44"/>
      <c r="DD127" s="44"/>
      <c r="DE127" s="50">
        <f t="shared" si="508"/>
        <v>64</v>
      </c>
      <c r="DF127" s="50">
        <f t="shared" si="508"/>
        <v>13023728.716499999</v>
      </c>
    </row>
    <row r="128" spans="1:110" s="6" customFormat="1" ht="45" x14ac:dyDescent="0.25">
      <c r="A128" s="70"/>
      <c r="B128" s="70">
        <v>99</v>
      </c>
      <c r="C128" s="104" t="s">
        <v>346</v>
      </c>
      <c r="D128" s="35" t="s">
        <v>347</v>
      </c>
      <c r="E128" s="36">
        <v>15030</v>
      </c>
      <c r="F128" s="102">
        <v>15.43</v>
      </c>
      <c r="G128" s="103">
        <v>9.8400000000000001E-2</v>
      </c>
      <c r="H128" s="39">
        <v>1</v>
      </c>
      <c r="I128" s="40"/>
      <c r="J128" s="40"/>
      <c r="K128" s="41">
        <v>1.4</v>
      </c>
      <c r="L128" s="41">
        <v>1.68</v>
      </c>
      <c r="M128" s="41">
        <v>2.23</v>
      </c>
      <c r="N128" s="42">
        <v>2.57</v>
      </c>
      <c r="O128" s="41"/>
      <c r="P128" s="41"/>
      <c r="Q128" s="86"/>
      <c r="R128" s="86"/>
      <c r="S128" s="41"/>
      <c r="T128" s="86"/>
      <c r="U128" s="44">
        <v>77</v>
      </c>
      <c r="V128" s="62">
        <f t="shared" si="547"/>
        <v>18560156.364287999</v>
      </c>
      <c r="W128" s="41"/>
      <c r="X128" s="41"/>
      <c r="Y128" s="41"/>
      <c r="Z128" s="86"/>
      <c r="AA128" s="86"/>
      <c r="AB128" s="86"/>
      <c r="AC128" s="86"/>
      <c r="AD128" s="86"/>
      <c r="AE128" s="41"/>
      <c r="AF128" s="41"/>
      <c r="AG128" s="86"/>
      <c r="AH128" s="62">
        <f t="shared" si="538"/>
        <v>0</v>
      </c>
      <c r="AI128" s="36">
        <v>30</v>
      </c>
      <c r="AJ128" s="62">
        <f t="shared" si="510"/>
        <v>7422919.6789439991</v>
      </c>
      <c r="AK128" s="41"/>
      <c r="AL128" s="86"/>
      <c r="AM128" s="86"/>
      <c r="AN128" s="86"/>
      <c r="AO128" s="86"/>
      <c r="AP128" s="86"/>
      <c r="AQ128" s="86"/>
      <c r="AR128" s="86"/>
      <c r="AS128" s="86"/>
      <c r="AT128" s="86"/>
      <c r="AU128" s="86"/>
      <c r="AV128" s="86"/>
      <c r="AW128" s="86"/>
      <c r="AX128" s="86"/>
      <c r="AY128" s="86"/>
      <c r="AZ128" s="86"/>
      <c r="BA128" s="86"/>
      <c r="BB128" s="86"/>
      <c r="BC128" s="86"/>
      <c r="BD128" s="62">
        <f t="shared" si="512"/>
        <v>0</v>
      </c>
      <c r="BE128" s="41"/>
      <c r="BF128" s="62">
        <f t="shared" si="513"/>
        <v>0</v>
      </c>
      <c r="BG128" s="86"/>
      <c r="BH128" s="62">
        <f t="shared" si="514"/>
        <v>0</v>
      </c>
      <c r="BI128" s="86"/>
      <c r="BJ128" s="62">
        <f t="shared" si="515"/>
        <v>0</v>
      </c>
      <c r="BK128" s="86"/>
      <c r="BL128" s="62">
        <f t="shared" si="515"/>
        <v>0</v>
      </c>
      <c r="BM128" s="86"/>
      <c r="BN128" s="62">
        <f t="shared" si="516"/>
        <v>0</v>
      </c>
      <c r="BO128" s="86"/>
      <c r="BP128" s="62">
        <f t="shared" si="516"/>
        <v>0</v>
      </c>
      <c r="BQ128" s="86"/>
      <c r="BR128" s="62">
        <f t="shared" si="517"/>
        <v>0</v>
      </c>
      <c r="BS128" s="86"/>
      <c r="BT128" s="62">
        <f t="shared" si="518"/>
        <v>0</v>
      </c>
      <c r="BU128" s="86"/>
      <c r="BV128" s="62">
        <f t="shared" si="519"/>
        <v>0</v>
      </c>
      <c r="BW128" s="86"/>
      <c r="BX128" s="62">
        <f t="shared" si="519"/>
        <v>0</v>
      </c>
      <c r="BY128" s="86"/>
      <c r="BZ128" s="62">
        <f t="shared" si="520"/>
        <v>0</v>
      </c>
      <c r="CA128" s="86"/>
      <c r="CB128" s="62">
        <f t="shared" si="521"/>
        <v>0</v>
      </c>
      <c r="CC128" s="86"/>
      <c r="CD128" s="62">
        <f t="shared" si="522"/>
        <v>0</v>
      </c>
      <c r="CE128" s="86"/>
      <c r="CF128" s="62">
        <f t="shared" si="523"/>
        <v>0</v>
      </c>
      <c r="CG128" s="86"/>
      <c r="CH128" s="62">
        <f t="shared" si="524"/>
        <v>0</v>
      </c>
      <c r="CI128" s="86"/>
      <c r="CJ128" s="62">
        <f t="shared" si="525"/>
        <v>0</v>
      </c>
      <c r="CK128" s="86"/>
      <c r="CL128" s="62">
        <f t="shared" si="526"/>
        <v>0</v>
      </c>
      <c r="CM128" s="86"/>
      <c r="CN128" s="62">
        <f t="shared" si="527"/>
        <v>0</v>
      </c>
      <c r="CO128" s="86"/>
      <c r="CP128" s="62">
        <f t="shared" si="528"/>
        <v>0</v>
      </c>
      <c r="CQ128" s="86"/>
      <c r="CR128" s="62">
        <f t="shared" si="529"/>
        <v>0</v>
      </c>
      <c r="CS128" s="86"/>
      <c r="CT128" s="62">
        <f t="shared" si="530"/>
        <v>0</v>
      </c>
      <c r="CU128" s="86"/>
      <c r="CV128" s="86"/>
      <c r="CW128" s="86"/>
      <c r="CX128" s="86"/>
      <c r="CY128" s="44"/>
      <c r="CZ128" s="44"/>
      <c r="DA128" s="44"/>
      <c r="DB128" s="44"/>
      <c r="DC128" s="44"/>
      <c r="DD128" s="44"/>
      <c r="DE128" s="50">
        <f t="shared" si="508"/>
        <v>107</v>
      </c>
      <c r="DF128" s="50">
        <f t="shared" si="508"/>
        <v>25983076.043231998</v>
      </c>
    </row>
    <row r="129" spans="1:110" s="6" customFormat="1" ht="45" x14ac:dyDescent="0.25">
      <c r="A129" s="70"/>
      <c r="B129" s="37">
        <v>100</v>
      </c>
      <c r="C129" s="104" t="s">
        <v>348</v>
      </c>
      <c r="D129" s="99" t="s">
        <v>349</v>
      </c>
      <c r="E129" s="36">
        <v>15030</v>
      </c>
      <c r="F129" s="102">
        <v>19.97</v>
      </c>
      <c r="G129" s="103">
        <v>7.2900000000000006E-2</v>
      </c>
      <c r="H129" s="39">
        <v>1</v>
      </c>
      <c r="I129" s="40"/>
      <c r="J129" s="40"/>
      <c r="K129" s="41">
        <v>1.4</v>
      </c>
      <c r="L129" s="41">
        <v>1.68</v>
      </c>
      <c r="M129" s="41">
        <v>2.23</v>
      </c>
      <c r="N129" s="42">
        <v>2.57</v>
      </c>
      <c r="O129" s="51"/>
      <c r="P129" s="62"/>
      <c r="Q129" s="45"/>
      <c r="R129" s="62"/>
      <c r="S129" s="45"/>
      <c r="T129" s="62"/>
      <c r="U129" s="44">
        <v>53</v>
      </c>
      <c r="V129" s="62">
        <f t="shared" si="547"/>
        <v>16371776.731068</v>
      </c>
      <c r="W129" s="45"/>
      <c r="X129" s="62"/>
      <c r="Y129" s="45"/>
      <c r="Z129" s="62"/>
      <c r="AA129" s="36"/>
      <c r="AB129" s="44"/>
      <c r="AC129" s="45"/>
      <c r="AD129" s="62"/>
      <c r="AE129" s="45"/>
      <c r="AF129" s="62"/>
      <c r="AG129" s="45"/>
      <c r="AH129" s="62">
        <f t="shared" si="538"/>
        <v>0</v>
      </c>
      <c r="AI129" s="44">
        <v>71</v>
      </c>
      <c r="AJ129" s="62">
        <f t="shared" si="510"/>
        <v>22366994.474149197</v>
      </c>
      <c r="AK129" s="45"/>
      <c r="AL129" s="62"/>
      <c r="AM129" s="36"/>
      <c r="AN129" s="62"/>
      <c r="AO129" s="45"/>
      <c r="AP129" s="62"/>
      <c r="AQ129" s="45"/>
      <c r="AR129" s="62"/>
      <c r="AS129" s="45"/>
      <c r="AT129" s="62"/>
      <c r="AU129" s="45"/>
      <c r="AV129" s="62"/>
      <c r="AW129" s="45"/>
      <c r="AX129" s="62"/>
      <c r="AY129" s="45"/>
      <c r="AZ129" s="44"/>
      <c r="BA129" s="45"/>
      <c r="BB129" s="62"/>
      <c r="BC129" s="45"/>
      <c r="BD129" s="62">
        <f t="shared" si="512"/>
        <v>0</v>
      </c>
      <c r="BE129" s="45"/>
      <c r="BF129" s="62">
        <f t="shared" si="513"/>
        <v>0</v>
      </c>
      <c r="BG129" s="45"/>
      <c r="BH129" s="62">
        <f t="shared" si="514"/>
        <v>0</v>
      </c>
      <c r="BI129" s="45"/>
      <c r="BJ129" s="62">
        <f t="shared" si="515"/>
        <v>0</v>
      </c>
      <c r="BK129" s="45"/>
      <c r="BL129" s="62">
        <f t="shared" si="515"/>
        <v>0</v>
      </c>
      <c r="BM129" s="45"/>
      <c r="BN129" s="62">
        <f t="shared" si="516"/>
        <v>0</v>
      </c>
      <c r="BO129" s="45"/>
      <c r="BP129" s="62">
        <f t="shared" si="516"/>
        <v>0</v>
      </c>
      <c r="BQ129" s="81"/>
      <c r="BR129" s="62">
        <f t="shared" si="517"/>
        <v>0</v>
      </c>
      <c r="BS129" s="45"/>
      <c r="BT129" s="62">
        <f t="shared" si="518"/>
        <v>0</v>
      </c>
      <c r="BU129" s="45"/>
      <c r="BV129" s="62">
        <f t="shared" si="519"/>
        <v>0</v>
      </c>
      <c r="BW129" s="48"/>
      <c r="BX129" s="62">
        <f t="shared" si="519"/>
        <v>0</v>
      </c>
      <c r="BY129" s="45"/>
      <c r="BZ129" s="62">
        <f t="shared" si="520"/>
        <v>0</v>
      </c>
      <c r="CA129" s="48"/>
      <c r="CB129" s="62">
        <f t="shared" si="521"/>
        <v>0</v>
      </c>
      <c r="CC129" s="45"/>
      <c r="CD129" s="62">
        <f t="shared" si="522"/>
        <v>0</v>
      </c>
      <c r="CE129" s="45"/>
      <c r="CF129" s="62">
        <f t="shared" si="523"/>
        <v>0</v>
      </c>
      <c r="CG129" s="44"/>
      <c r="CH129" s="62">
        <f t="shared" si="524"/>
        <v>0</v>
      </c>
      <c r="CI129" s="45"/>
      <c r="CJ129" s="62">
        <f t="shared" si="525"/>
        <v>0</v>
      </c>
      <c r="CK129" s="45"/>
      <c r="CL129" s="62">
        <f t="shared" si="526"/>
        <v>0</v>
      </c>
      <c r="CM129" s="45"/>
      <c r="CN129" s="62">
        <f t="shared" si="527"/>
        <v>0</v>
      </c>
      <c r="CO129" s="45"/>
      <c r="CP129" s="62">
        <f t="shared" si="528"/>
        <v>0</v>
      </c>
      <c r="CQ129" s="45"/>
      <c r="CR129" s="62">
        <f t="shared" si="529"/>
        <v>0</v>
      </c>
      <c r="CS129" s="45"/>
      <c r="CT129" s="62">
        <f t="shared" si="530"/>
        <v>0</v>
      </c>
      <c r="CU129" s="44"/>
      <c r="CV129" s="62"/>
      <c r="CW129" s="44"/>
      <c r="CX129" s="44"/>
      <c r="CY129" s="44"/>
      <c r="CZ129" s="44"/>
      <c r="DA129" s="44"/>
      <c r="DB129" s="44"/>
      <c r="DC129" s="44"/>
      <c r="DD129" s="44"/>
      <c r="DE129" s="50">
        <f t="shared" si="508"/>
        <v>124</v>
      </c>
      <c r="DF129" s="50">
        <f t="shared" si="508"/>
        <v>38738771.205217198</v>
      </c>
    </row>
    <row r="130" spans="1:110" s="6" customFormat="1" ht="45" x14ac:dyDescent="0.25">
      <c r="A130" s="70"/>
      <c r="B130" s="37">
        <v>101</v>
      </c>
      <c r="C130" s="104" t="s">
        <v>350</v>
      </c>
      <c r="D130" s="99" t="s">
        <v>351</v>
      </c>
      <c r="E130" s="36">
        <v>15030</v>
      </c>
      <c r="F130" s="102">
        <v>24.82</v>
      </c>
      <c r="G130" s="103">
        <v>3.4799999999999998E-2</v>
      </c>
      <c r="H130" s="39">
        <v>1</v>
      </c>
      <c r="I130" s="40"/>
      <c r="J130" s="40"/>
      <c r="K130" s="41">
        <v>1.4</v>
      </c>
      <c r="L130" s="41">
        <v>1.68</v>
      </c>
      <c r="M130" s="41">
        <v>2.23</v>
      </c>
      <c r="N130" s="42">
        <v>2.57</v>
      </c>
      <c r="O130" s="51"/>
      <c r="P130" s="62"/>
      <c r="Q130" s="45"/>
      <c r="R130" s="62"/>
      <c r="S130" s="45"/>
      <c r="T130" s="62"/>
      <c r="U130" s="44">
        <v>148</v>
      </c>
      <c r="V130" s="62">
        <f t="shared" si="547"/>
        <v>55979132.363136008</v>
      </c>
      <c r="W130" s="45"/>
      <c r="X130" s="62"/>
      <c r="Y130" s="45"/>
      <c r="Z130" s="62"/>
      <c r="AA130" s="36"/>
      <c r="AB130" s="44"/>
      <c r="AC130" s="45"/>
      <c r="AD130" s="62"/>
      <c r="AE130" s="45"/>
      <c r="AF130" s="62"/>
      <c r="AG130" s="45"/>
      <c r="AH130" s="62">
        <f t="shared" si="538"/>
        <v>0</v>
      </c>
      <c r="AI130" s="44">
        <v>99</v>
      </c>
      <c r="AJ130" s="62">
        <f t="shared" si="510"/>
        <v>37805360.414025605</v>
      </c>
      <c r="AK130" s="45"/>
      <c r="AL130" s="62"/>
      <c r="AM130" s="36"/>
      <c r="AN130" s="62"/>
      <c r="AO130" s="45"/>
      <c r="AP130" s="62"/>
      <c r="AQ130" s="45"/>
      <c r="AR130" s="62"/>
      <c r="AS130" s="45"/>
      <c r="AT130" s="62"/>
      <c r="AU130" s="45"/>
      <c r="AV130" s="62"/>
      <c r="AW130" s="45"/>
      <c r="AX130" s="62"/>
      <c r="AY130" s="45"/>
      <c r="AZ130" s="44"/>
      <c r="BA130" s="45"/>
      <c r="BB130" s="62"/>
      <c r="BC130" s="45"/>
      <c r="BD130" s="62">
        <f t="shared" si="512"/>
        <v>0</v>
      </c>
      <c r="BE130" s="45"/>
      <c r="BF130" s="62">
        <f t="shared" si="513"/>
        <v>0</v>
      </c>
      <c r="BG130" s="45"/>
      <c r="BH130" s="62">
        <f t="shared" si="514"/>
        <v>0</v>
      </c>
      <c r="BI130" s="45"/>
      <c r="BJ130" s="62">
        <f t="shared" si="515"/>
        <v>0</v>
      </c>
      <c r="BK130" s="45"/>
      <c r="BL130" s="62">
        <f t="shared" si="515"/>
        <v>0</v>
      </c>
      <c r="BM130" s="45"/>
      <c r="BN130" s="62">
        <f t="shared" si="516"/>
        <v>0</v>
      </c>
      <c r="BO130" s="45"/>
      <c r="BP130" s="62">
        <f t="shared" si="516"/>
        <v>0</v>
      </c>
      <c r="BQ130" s="81"/>
      <c r="BR130" s="62">
        <f t="shared" si="517"/>
        <v>0</v>
      </c>
      <c r="BS130" s="45"/>
      <c r="BT130" s="62">
        <f t="shared" si="518"/>
        <v>0</v>
      </c>
      <c r="BU130" s="45"/>
      <c r="BV130" s="62">
        <f t="shared" si="519"/>
        <v>0</v>
      </c>
      <c r="BW130" s="48"/>
      <c r="BX130" s="62">
        <f t="shared" si="519"/>
        <v>0</v>
      </c>
      <c r="BY130" s="45"/>
      <c r="BZ130" s="62">
        <f t="shared" si="520"/>
        <v>0</v>
      </c>
      <c r="CA130" s="48"/>
      <c r="CB130" s="62">
        <f t="shared" si="521"/>
        <v>0</v>
      </c>
      <c r="CC130" s="45"/>
      <c r="CD130" s="62">
        <f t="shared" si="522"/>
        <v>0</v>
      </c>
      <c r="CE130" s="45"/>
      <c r="CF130" s="62">
        <f t="shared" si="523"/>
        <v>0</v>
      </c>
      <c r="CG130" s="44"/>
      <c r="CH130" s="62">
        <f t="shared" si="524"/>
        <v>0</v>
      </c>
      <c r="CI130" s="45"/>
      <c r="CJ130" s="62">
        <f t="shared" si="525"/>
        <v>0</v>
      </c>
      <c r="CK130" s="45"/>
      <c r="CL130" s="62">
        <f t="shared" si="526"/>
        <v>0</v>
      </c>
      <c r="CM130" s="45"/>
      <c r="CN130" s="62">
        <f t="shared" si="527"/>
        <v>0</v>
      </c>
      <c r="CO130" s="45"/>
      <c r="CP130" s="62">
        <f t="shared" si="528"/>
        <v>0</v>
      </c>
      <c r="CQ130" s="45"/>
      <c r="CR130" s="62">
        <f t="shared" si="529"/>
        <v>0</v>
      </c>
      <c r="CS130" s="45"/>
      <c r="CT130" s="62">
        <f t="shared" si="530"/>
        <v>0</v>
      </c>
      <c r="CU130" s="44"/>
      <c r="CV130" s="62"/>
      <c r="CW130" s="44"/>
      <c r="CX130" s="44"/>
      <c r="CY130" s="44"/>
      <c r="CZ130" s="44"/>
      <c r="DA130" s="44"/>
      <c r="DB130" s="44"/>
      <c r="DC130" s="44"/>
      <c r="DD130" s="44"/>
      <c r="DE130" s="50">
        <f t="shared" si="508"/>
        <v>247</v>
      </c>
      <c r="DF130" s="50">
        <f t="shared" si="508"/>
        <v>93784492.777161613</v>
      </c>
    </row>
    <row r="131" spans="1:110" s="6" customFormat="1" ht="60" x14ac:dyDescent="0.25">
      <c r="A131" s="70"/>
      <c r="B131" s="70">
        <v>102</v>
      </c>
      <c r="C131" s="70" t="s">
        <v>352</v>
      </c>
      <c r="D131" s="71" t="s">
        <v>353</v>
      </c>
      <c r="E131" s="36">
        <v>15030</v>
      </c>
      <c r="F131" s="102">
        <v>30.78</v>
      </c>
      <c r="G131" s="103">
        <v>5.6399999999999999E-2</v>
      </c>
      <c r="H131" s="39">
        <v>1</v>
      </c>
      <c r="I131" s="40"/>
      <c r="J131" s="40"/>
      <c r="K131" s="41">
        <v>1.4</v>
      </c>
      <c r="L131" s="41">
        <v>1.68</v>
      </c>
      <c r="M131" s="41">
        <v>2.23</v>
      </c>
      <c r="N131" s="42">
        <v>2.57</v>
      </c>
      <c r="O131" s="51"/>
      <c r="P131" s="62"/>
      <c r="Q131" s="45"/>
      <c r="R131" s="62"/>
      <c r="S131" s="45"/>
      <c r="T131" s="62"/>
      <c r="U131" s="100">
        <v>71</v>
      </c>
      <c r="V131" s="62">
        <f t="shared" si="547"/>
        <v>33587273.057183996</v>
      </c>
      <c r="W131" s="45"/>
      <c r="X131" s="62"/>
      <c r="Y131" s="45"/>
      <c r="Z131" s="62"/>
      <c r="AA131" s="36"/>
      <c r="AB131" s="44"/>
      <c r="AC131" s="45"/>
      <c r="AD131" s="62"/>
      <c r="AE131" s="45"/>
      <c r="AF131" s="62"/>
      <c r="AG131" s="45"/>
      <c r="AH131" s="62">
        <f t="shared" si="538"/>
        <v>0</v>
      </c>
      <c r="AI131" s="44">
        <v>4</v>
      </c>
      <c r="AJ131" s="62">
        <f t="shared" si="510"/>
        <v>1921463.7305472</v>
      </c>
      <c r="AK131" s="45"/>
      <c r="AL131" s="62"/>
      <c r="AM131" s="36"/>
      <c r="AN131" s="62"/>
      <c r="AO131" s="45"/>
      <c r="AP131" s="62"/>
      <c r="AQ131" s="45"/>
      <c r="AR131" s="62"/>
      <c r="AS131" s="45"/>
      <c r="AT131" s="62"/>
      <c r="AU131" s="45"/>
      <c r="AV131" s="62"/>
      <c r="AW131" s="45"/>
      <c r="AX131" s="62"/>
      <c r="AY131" s="45"/>
      <c r="AZ131" s="44"/>
      <c r="BA131" s="45"/>
      <c r="BB131" s="62"/>
      <c r="BC131" s="45"/>
      <c r="BD131" s="62">
        <f t="shared" si="512"/>
        <v>0</v>
      </c>
      <c r="BE131" s="45"/>
      <c r="BF131" s="62">
        <f t="shared" si="513"/>
        <v>0</v>
      </c>
      <c r="BG131" s="45"/>
      <c r="BH131" s="62">
        <f t="shared" si="514"/>
        <v>0</v>
      </c>
      <c r="BI131" s="45"/>
      <c r="BJ131" s="62">
        <f t="shared" si="515"/>
        <v>0</v>
      </c>
      <c r="BK131" s="45"/>
      <c r="BL131" s="62">
        <f t="shared" si="515"/>
        <v>0</v>
      </c>
      <c r="BM131" s="45"/>
      <c r="BN131" s="62">
        <f t="shared" si="516"/>
        <v>0</v>
      </c>
      <c r="BO131" s="45"/>
      <c r="BP131" s="62">
        <f t="shared" si="516"/>
        <v>0</v>
      </c>
      <c r="BQ131" s="81"/>
      <c r="BR131" s="62">
        <f t="shared" si="517"/>
        <v>0</v>
      </c>
      <c r="BS131" s="45"/>
      <c r="BT131" s="62">
        <f t="shared" si="518"/>
        <v>0</v>
      </c>
      <c r="BU131" s="45"/>
      <c r="BV131" s="62">
        <f t="shared" si="519"/>
        <v>0</v>
      </c>
      <c r="BW131" s="48"/>
      <c r="BX131" s="62">
        <f t="shared" si="519"/>
        <v>0</v>
      </c>
      <c r="BY131" s="45"/>
      <c r="BZ131" s="62">
        <f t="shared" si="520"/>
        <v>0</v>
      </c>
      <c r="CA131" s="48"/>
      <c r="CB131" s="62">
        <f t="shared" si="521"/>
        <v>0</v>
      </c>
      <c r="CC131" s="45"/>
      <c r="CD131" s="62">
        <f t="shared" si="522"/>
        <v>0</v>
      </c>
      <c r="CE131" s="45"/>
      <c r="CF131" s="62">
        <f t="shared" si="523"/>
        <v>0</v>
      </c>
      <c r="CG131" s="44"/>
      <c r="CH131" s="62">
        <f t="shared" si="524"/>
        <v>0</v>
      </c>
      <c r="CI131" s="45"/>
      <c r="CJ131" s="62">
        <f t="shared" si="525"/>
        <v>0</v>
      </c>
      <c r="CK131" s="45"/>
      <c r="CL131" s="62">
        <f t="shared" si="526"/>
        <v>0</v>
      </c>
      <c r="CM131" s="45"/>
      <c r="CN131" s="62">
        <f t="shared" si="527"/>
        <v>0</v>
      </c>
      <c r="CO131" s="45"/>
      <c r="CP131" s="62">
        <f t="shared" si="528"/>
        <v>0</v>
      </c>
      <c r="CQ131" s="45"/>
      <c r="CR131" s="62">
        <f t="shared" si="529"/>
        <v>0</v>
      </c>
      <c r="CS131" s="45"/>
      <c r="CT131" s="62">
        <f t="shared" si="530"/>
        <v>0</v>
      </c>
      <c r="CU131" s="44"/>
      <c r="CV131" s="62"/>
      <c r="CW131" s="44"/>
      <c r="CX131" s="44"/>
      <c r="CY131" s="44"/>
      <c r="CZ131" s="44"/>
      <c r="DA131" s="44"/>
      <c r="DB131" s="44"/>
      <c r="DC131" s="44"/>
      <c r="DD131" s="44"/>
      <c r="DE131" s="50">
        <f t="shared" si="508"/>
        <v>75</v>
      </c>
      <c r="DF131" s="50">
        <f t="shared" si="508"/>
        <v>35508736.787731193</v>
      </c>
    </row>
    <row r="132" spans="1:110" s="6" customFormat="1" ht="60" x14ac:dyDescent="0.25">
      <c r="A132" s="70"/>
      <c r="B132" s="70">
        <v>103</v>
      </c>
      <c r="C132" s="70" t="s">
        <v>354</v>
      </c>
      <c r="D132" s="71" t="s">
        <v>355</v>
      </c>
      <c r="E132" s="36">
        <v>15030</v>
      </c>
      <c r="F132" s="102">
        <v>34.42</v>
      </c>
      <c r="G132" s="103">
        <v>6.6100000000000006E-2</v>
      </c>
      <c r="H132" s="39">
        <v>1</v>
      </c>
      <c r="I132" s="40"/>
      <c r="J132" s="40"/>
      <c r="K132" s="41">
        <v>1.4</v>
      </c>
      <c r="L132" s="41">
        <v>1.68</v>
      </c>
      <c r="M132" s="41">
        <v>2.23</v>
      </c>
      <c r="N132" s="42">
        <v>2.57</v>
      </c>
      <c r="O132" s="51"/>
      <c r="P132" s="62"/>
      <c r="Q132" s="45"/>
      <c r="R132" s="62"/>
      <c r="S132" s="45"/>
      <c r="T132" s="62"/>
      <c r="U132" s="100">
        <v>14</v>
      </c>
      <c r="V132" s="62">
        <f t="shared" si="547"/>
        <v>7434152.2352160001</v>
      </c>
      <c r="W132" s="45"/>
      <c r="X132" s="62"/>
      <c r="Y132" s="45"/>
      <c r="Z132" s="62"/>
      <c r="AA132" s="36"/>
      <c r="AB132" s="44"/>
      <c r="AC132" s="45"/>
      <c r="AD132" s="62"/>
      <c r="AE132" s="45"/>
      <c r="AF132" s="62"/>
      <c r="AG132" s="45"/>
      <c r="AH132" s="62">
        <f t="shared" si="538"/>
        <v>0</v>
      </c>
      <c r="AI132" s="44"/>
      <c r="AJ132" s="62">
        <f>(AI132*$E132*$F132*((1-$G132)+$G132*$L132*$H132*AJ$10))</f>
        <v>0</v>
      </c>
      <c r="AK132" s="45"/>
      <c r="AL132" s="62"/>
      <c r="AM132" s="36"/>
      <c r="AN132" s="62"/>
      <c r="AO132" s="45"/>
      <c r="AP132" s="62"/>
      <c r="AQ132" s="45"/>
      <c r="AR132" s="62"/>
      <c r="AS132" s="45"/>
      <c r="AT132" s="62"/>
      <c r="AU132" s="45"/>
      <c r="AV132" s="62"/>
      <c r="AW132" s="45"/>
      <c r="AX132" s="62"/>
      <c r="AY132" s="45"/>
      <c r="AZ132" s="44"/>
      <c r="BA132" s="45"/>
      <c r="BB132" s="62"/>
      <c r="BC132" s="45"/>
      <c r="BD132" s="62">
        <f t="shared" si="512"/>
        <v>0</v>
      </c>
      <c r="BE132" s="45"/>
      <c r="BF132" s="62">
        <f t="shared" si="513"/>
        <v>0</v>
      </c>
      <c r="BG132" s="45"/>
      <c r="BH132" s="62">
        <f t="shared" si="514"/>
        <v>0</v>
      </c>
      <c r="BI132" s="45"/>
      <c r="BJ132" s="62">
        <f t="shared" si="515"/>
        <v>0</v>
      </c>
      <c r="BK132" s="45"/>
      <c r="BL132" s="62">
        <f t="shared" si="515"/>
        <v>0</v>
      </c>
      <c r="BM132" s="45"/>
      <c r="BN132" s="62">
        <f t="shared" si="516"/>
        <v>0</v>
      </c>
      <c r="BO132" s="45"/>
      <c r="BP132" s="62">
        <f t="shared" si="516"/>
        <v>0</v>
      </c>
      <c r="BQ132" s="81"/>
      <c r="BR132" s="62">
        <f t="shared" si="517"/>
        <v>0</v>
      </c>
      <c r="BS132" s="45"/>
      <c r="BT132" s="62">
        <f t="shared" si="518"/>
        <v>0</v>
      </c>
      <c r="BU132" s="45"/>
      <c r="BV132" s="62">
        <f t="shared" ref="BV132:BX134" si="548">(BU132*$E132*$F132*((1-$G132)+$G132*$L132*$H132*BV$10))</f>
        <v>0</v>
      </c>
      <c r="BW132" s="48"/>
      <c r="BX132" s="62">
        <f t="shared" si="548"/>
        <v>0</v>
      </c>
      <c r="BY132" s="45"/>
      <c r="BZ132" s="62">
        <f t="shared" si="520"/>
        <v>0</v>
      </c>
      <c r="CA132" s="48"/>
      <c r="CB132" s="62">
        <f t="shared" si="521"/>
        <v>0</v>
      </c>
      <c r="CC132" s="45"/>
      <c r="CD132" s="62">
        <f t="shared" si="522"/>
        <v>0</v>
      </c>
      <c r="CE132" s="45"/>
      <c r="CF132" s="62">
        <f t="shared" si="523"/>
        <v>0</v>
      </c>
      <c r="CG132" s="44"/>
      <c r="CH132" s="62">
        <f t="shared" si="524"/>
        <v>0</v>
      </c>
      <c r="CI132" s="45"/>
      <c r="CJ132" s="62">
        <f t="shared" si="525"/>
        <v>0</v>
      </c>
      <c r="CK132" s="45"/>
      <c r="CL132" s="62">
        <f t="shared" si="526"/>
        <v>0</v>
      </c>
      <c r="CM132" s="45"/>
      <c r="CN132" s="62">
        <f t="shared" si="527"/>
        <v>0</v>
      </c>
      <c r="CO132" s="45"/>
      <c r="CP132" s="62">
        <f t="shared" si="528"/>
        <v>0</v>
      </c>
      <c r="CQ132" s="45"/>
      <c r="CR132" s="62">
        <f t="shared" si="529"/>
        <v>0</v>
      </c>
      <c r="CS132" s="45"/>
      <c r="CT132" s="62">
        <f t="shared" si="530"/>
        <v>0</v>
      </c>
      <c r="CU132" s="44"/>
      <c r="CV132" s="62"/>
      <c r="CW132" s="44"/>
      <c r="CX132" s="44"/>
      <c r="CY132" s="44"/>
      <c r="CZ132" s="44"/>
      <c r="DA132" s="44"/>
      <c r="DB132" s="44"/>
      <c r="DC132" s="44"/>
      <c r="DD132" s="44"/>
      <c r="DE132" s="50">
        <f t="shared" si="508"/>
        <v>14</v>
      </c>
      <c r="DF132" s="50">
        <f t="shared" si="508"/>
        <v>7434152.2352160001</v>
      </c>
    </row>
    <row r="133" spans="1:110" s="6" customFormat="1" ht="60" x14ac:dyDescent="0.25">
      <c r="A133" s="70"/>
      <c r="B133" s="70">
        <v>104</v>
      </c>
      <c r="C133" s="70" t="s">
        <v>356</v>
      </c>
      <c r="D133" s="159" t="s">
        <v>357</v>
      </c>
      <c r="E133" s="36">
        <v>15030</v>
      </c>
      <c r="F133" s="102">
        <v>45.47</v>
      </c>
      <c r="G133" s="103">
        <v>2.2000000000000001E-3</v>
      </c>
      <c r="H133" s="39">
        <v>1</v>
      </c>
      <c r="I133" s="40"/>
      <c r="J133" s="40"/>
      <c r="K133" s="41">
        <v>1.4</v>
      </c>
      <c r="L133" s="41">
        <v>1.68</v>
      </c>
      <c r="M133" s="41">
        <v>2.23</v>
      </c>
      <c r="N133" s="42">
        <v>2.57</v>
      </c>
      <c r="O133" s="51"/>
      <c r="P133" s="62"/>
      <c r="Q133" s="45"/>
      <c r="R133" s="62"/>
      <c r="S133" s="45"/>
      <c r="T133" s="62"/>
      <c r="U133" s="100">
        <v>60</v>
      </c>
      <c r="V133" s="62">
        <f t="shared" si="547"/>
        <v>41040930.264480002</v>
      </c>
      <c r="W133" s="45"/>
      <c r="X133" s="62"/>
      <c r="Y133" s="45"/>
      <c r="Z133" s="62"/>
      <c r="AA133" s="36"/>
      <c r="AB133" s="44"/>
      <c r="AC133" s="45"/>
      <c r="AD133" s="62"/>
      <c r="AE133" s="45"/>
      <c r="AF133" s="62"/>
      <c r="AG133" s="45"/>
      <c r="AH133" s="62">
        <f t="shared" si="538"/>
        <v>0</v>
      </c>
      <c r="AI133" s="44">
        <v>3</v>
      </c>
      <c r="AJ133" s="62">
        <f>(AI133*$E133*$F133*((1-$G133)+$G133*$L133*$H133*AJ$10))</f>
        <v>2053309.4624808</v>
      </c>
      <c r="AK133" s="45"/>
      <c r="AL133" s="62"/>
      <c r="AM133" s="36"/>
      <c r="AN133" s="62"/>
      <c r="AO133" s="45"/>
      <c r="AP133" s="62"/>
      <c r="AQ133" s="45"/>
      <c r="AR133" s="62"/>
      <c r="AS133" s="45"/>
      <c r="AT133" s="62"/>
      <c r="AU133" s="45"/>
      <c r="AV133" s="62"/>
      <c r="AW133" s="45"/>
      <c r="AX133" s="62"/>
      <c r="AY133" s="45"/>
      <c r="AZ133" s="44"/>
      <c r="BA133" s="45"/>
      <c r="BB133" s="62"/>
      <c r="BC133" s="45"/>
      <c r="BD133" s="62">
        <f t="shared" si="512"/>
        <v>0</v>
      </c>
      <c r="BE133" s="45"/>
      <c r="BF133" s="62">
        <f t="shared" si="513"/>
        <v>0</v>
      </c>
      <c r="BG133" s="45"/>
      <c r="BH133" s="62">
        <f t="shared" si="514"/>
        <v>0</v>
      </c>
      <c r="BI133" s="45"/>
      <c r="BJ133" s="62">
        <f t="shared" si="515"/>
        <v>0</v>
      </c>
      <c r="BK133" s="45"/>
      <c r="BL133" s="62">
        <f t="shared" si="515"/>
        <v>0</v>
      </c>
      <c r="BM133" s="45"/>
      <c r="BN133" s="62">
        <f t="shared" si="516"/>
        <v>0</v>
      </c>
      <c r="BO133" s="45"/>
      <c r="BP133" s="62">
        <f t="shared" si="516"/>
        <v>0</v>
      </c>
      <c r="BQ133" s="81"/>
      <c r="BR133" s="62">
        <f t="shared" si="517"/>
        <v>0</v>
      </c>
      <c r="BS133" s="45"/>
      <c r="BT133" s="62">
        <f t="shared" si="518"/>
        <v>0</v>
      </c>
      <c r="BU133" s="45"/>
      <c r="BV133" s="62">
        <f t="shared" si="548"/>
        <v>0</v>
      </c>
      <c r="BW133" s="48"/>
      <c r="BX133" s="62">
        <f t="shared" si="548"/>
        <v>0</v>
      </c>
      <c r="BY133" s="45"/>
      <c r="BZ133" s="62">
        <f t="shared" si="520"/>
        <v>0</v>
      </c>
      <c r="CA133" s="48"/>
      <c r="CB133" s="62">
        <f t="shared" si="521"/>
        <v>0</v>
      </c>
      <c r="CC133" s="45"/>
      <c r="CD133" s="62">
        <f t="shared" si="522"/>
        <v>0</v>
      </c>
      <c r="CE133" s="45"/>
      <c r="CF133" s="62">
        <f t="shared" si="523"/>
        <v>0</v>
      </c>
      <c r="CG133" s="44"/>
      <c r="CH133" s="62">
        <f t="shared" si="524"/>
        <v>0</v>
      </c>
      <c r="CI133" s="45"/>
      <c r="CJ133" s="62">
        <f t="shared" si="525"/>
        <v>0</v>
      </c>
      <c r="CK133" s="45"/>
      <c r="CL133" s="62">
        <f t="shared" si="526"/>
        <v>0</v>
      </c>
      <c r="CM133" s="45"/>
      <c r="CN133" s="62">
        <f t="shared" si="527"/>
        <v>0</v>
      </c>
      <c r="CO133" s="45"/>
      <c r="CP133" s="62">
        <f t="shared" si="528"/>
        <v>0</v>
      </c>
      <c r="CQ133" s="45"/>
      <c r="CR133" s="62">
        <f t="shared" si="529"/>
        <v>0</v>
      </c>
      <c r="CS133" s="45"/>
      <c r="CT133" s="62"/>
      <c r="CU133" s="44"/>
      <c r="CV133" s="62"/>
      <c r="CW133" s="44"/>
      <c r="CX133" s="44"/>
      <c r="CY133" s="44"/>
      <c r="CZ133" s="44"/>
      <c r="DA133" s="44"/>
      <c r="DB133" s="44"/>
      <c r="DC133" s="44"/>
      <c r="DD133" s="44"/>
      <c r="DE133" s="50">
        <f t="shared" si="508"/>
        <v>63</v>
      </c>
      <c r="DF133" s="50">
        <f t="shared" si="508"/>
        <v>43094239.726960801</v>
      </c>
    </row>
    <row r="134" spans="1:110" s="6" customFormat="1" ht="60" x14ac:dyDescent="0.25">
      <c r="A134" s="70"/>
      <c r="B134" s="70">
        <v>105</v>
      </c>
      <c r="C134" s="70" t="s">
        <v>358</v>
      </c>
      <c r="D134" s="159" t="s">
        <v>359</v>
      </c>
      <c r="E134" s="36">
        <v>15030</v>
      </c>
      <c r="F134" s="102">
        <v>61.22</v>
      </c>
      <c r="G134" s="103">
        <v>3.5999999999999999E-3</v>
      </c>
      <c r="H134" s="39">
        <v>1</v>
      </c>
      <c r="I134" s="40"/>
      <c r="J134" s="40"/>
      <c r="K134" s="41">
        <v>1.4</v>
      </c>
      <c r="L134" s="41">
        <v>1.68</v>
      </c>
      <c r="M134" s="41">
        <v>2.23</v>
      </c>
      <c r="N134" s="42">
        <v>2.57</v>
      </c>
      <c r="O134" s="51"/>
      <c r="P134" s="62"/>
      <c r="Q134" s="45"/>
      <c r="R134" s="62"/>
      <c r="S134" s="45"/>
      <c r="T134" s="62"/>
      <c r="U134" s="100"/>
      <c r="V134" s="62">
        <f>(U134*$E134*$F134*((1-$G134)+$G134*$K134*$H134))</f>
        <v>0</v>
      </c>
      <c r="W134" s="45"/>
      <c r="X134" s="62"/>
      <c r="Y134" s="45"/>
      <c r="Z134" s="62"/>
      <c r="AA134" s="36"/>
      <c r="AB134" s="44"/>
      <c r="AC134" s="45"/>
      <c r="AD134" s="62"/>
      <c r="AE134" s="45"/>
      <c r="AF134" s="62"/>
      <c r="AG134" s="45"/>
      <c r="AH134" s="62">
        <f t="shared" si="538"/>
        <v>0</v>
      </c>
      <c r="AI134" s="44">
        <v>1</v>
      </c>
      <c r="AJ134" s="62">
        <f>(AI134*$E134*$F134*((1-$G134)+$G134*$L134*$H134*AJ$10))</f>
        <v>922389.09439680004</v>
      </c>
      <c r="AK134" s="45"/>
      <c r="AL134" s="62"/>
      <c r="AM134" s="36"/>
      <c r="AN134" s="62"/>
      <c r="AO134" s="45"/>
      <c r="AP134" s="62"/>
      <c r="AQ134" s="45"/>
      <c r="AR134" s="62"/>
      <c r="AS134" s="45"/>
      <c r="AT134" s="62"/>
      <c r="AU134" s="45"/>
      <c r="AV134" s="62"/>
      <c r="AW134" s="45"/>
      <c r="AX134" s="62"/>
      <c r="AY134" s="45"/>
      <c r="AZ134" s="44"/>
      <c r="BA134" s="45"/>
      <c r="BB134" s="62"/>
      <c r="BC134" s="45"/>
      <c r="BD134" s="62">
        <f t="shared" si="512"/>
        <v>0</v>
      </c>
      <c r="BE134" s="45"/>
      <c r="BF134" s="62">
        <f t="shared" si="513"/>
        <v>0</v>
      </c>
      <c r="BG134" s="45"/>
      <c r="BH134" s="62">
        <f t="shared" si="514"/>
        <v>0</v>
      </c>
      <c r="BI134" s="45"/>
      <c r="BJ134" s="62">
        <f t="shared" si="515"/>
        <v>0</v>
      </c>
      <c r="BK134" s="45"/>
      <c r="BL134" s="62">
        <f t="shared" si="515"/>
        <v>0</v>
      </c>
      <c r="BM134" s="45"/>
      <c r="BN134" s="62">
        <f t="shared" si="516"/>
        <v>0</v>
      </c>
      <c r="BO134" s="45"/>
      <c r="BP134" s="62">
        <f t="shared" si="516"/>
        <v>0</v>
      </c>
      <c r="BQ134" s="81"/>
      <c r="BR134" s="62">
        <f t="shared" si="517"/>
        <v>0</v>
      </c>
      <c r="BS134" s="45"/>
      <c r="BT134" s="62">
        <f t="shared" si="518"/>
        <v>0</v>
      </c>
      <c r="BU134" s="45"/>
      <c r="BV134" s="62">
        <f t="shared" si="548"/>
        <v>0</v>
      </c>
      <c r="BW134" s="48"/>
      <c r="BX134" s="62">
        <f t="shared" si="548"/>
        <v>0</v>
      </c>
      <c r="BY134" s="45"/>
      <c r="BZ134" s="62">
        <f t="shared" si="520"/>
        <v>0</v>
      </c>
      <c r="CA134" s="48"/>
      <c r="CB134" s="62">
        <f t="shared" si="521"/>
        <v>0</v>
      </c>
      <c r="CC134" s="45"/>
      <c r="CD134" s="62">
        <f t="shared" si="522"/>
        <v>0</v>
      </c>
      <c r="CE134" s="45"/>
      <c r="CF134" s="62">
        <f t="shared" si="523"/>
        <v>0</v>
      </c>
      <c r="CG134" s="44"/>
      <c r="CH134" s="62">
        <f t="shared" si="524"/>
        <v>0</v>
      </c>
      <c r="CI134" s="45"/>
      <c r="CJ134" s="62">
        <f t="shared" si="525"/>
        <v>0</v>
      </c>
      <c r="CK134" s="45"/>
      <c r="CL134" s="62">
        <f t="shared" si="526"/>
        <v>0</v>
      </c>
      <c r="CM134" s="45"/>
      <c r="CN134" s="62">
        <f t="shared" si="527"/>
        <v>0</v>
      </c>
      <c r="CO134" s="45"/>
      <c r="CP134" s="62">
        <f t="shared" si="528"/>
        <v>0</v>
      </c>
      <c r="CQ134" s="45"/>
      <c r="CR134" s="62">
        <f t="shared" si="529"/>
        <v>0</v>
      </c>
      <c r="CS134" s="45"/>
      <c r="CT134" s="62"/>
      <c r="CU134" s="44"/>
      <c r="CV134" s="62"/>
      <c r="CW134" s="44"/>
      <c r="CX134" s="44"/>
      <c r="CY134" s="44"/>
      <c r="CZ134" s="44"/>
      <c r="DA134" s="44"/>
      <c r="DB134" s="44"/>
      <c r="DC134" s="44"/>
      <c r="DD134" s="44"/>
      <c r="DE134" s="50">
        <f t="shared" si="508"/>
        <v>1</v>
      </c>
      <c r="DF134" s="50">
        <f t="shared" si="508"/>
        <v>922389.09439680004</v>
      </c>
    </row>
    <row r="135" spans="1:110" s="6" customFormat="1" ht="15" x14ac:dyDescent="0.25">
      <c r="A135" s="185">
        <v>20</v>
      </c>
      <c r="B135" s="185"/>
      <c r="C135" s="186" t="s">
        <v>360</v>
      </c>
      <c r="D135" s="187" t="s">
        <v>361</v>
      </c>
      <c r="E135" s="175">
        <v>15030</v>
      </c>
      <c r="F135" s="183"/>
      <c r="G135" s="177"/>
      <c r="H135" s="188"/>
      <c r="I135" s="160"/>
      <c r="J135" s="160"/>
      <c r="K135" s="41">
        <v>1.4</v>
      </c>
      <c r="L135" s="41">
        <v>1.68</v>
      </c>
      <c r="M135" s="41">
        <v>2.23</v>
      </c>
      <c r="N135" s="42">
        <v>2.57</v>
      </c>
      <c r="O135" s="189">
        <f t="shared" ref="O135:BZ135" si="549">SUM(O136:O141)</f>
        <v>360</v>
      </c>
      <c r="P135" s="189">
        <f t="shared" si="549"/>
        <v>6188873.04</v>
      </c>
      <c r="Q135" s="189">
        <f t="shared" si="549"/>
        <v>0</v>
      </c>
      <c r="R135" s="189">
        <f t="shared" si="549"/>
        <v>0</v>
      </c>
      <c r="S135" s="189">
        <f t="shared" si="549"/>
        <v>0</v>
      </c>
      <c r="T135" s="189">
        <f t="shared" si="549"/>
        <v>0</v>
      </c>
      <c r="U135" s="43">
        <f t="shared" si="549"/>
        <v>0</v>
      </c>
      <c r="V135" s="43">
        <f t="shared" si="549"/>
        <v>0</v>
      </c>
      <c r="W135" s="43">
        <f t="shared" si="549"/>
        <v>0</v>
      </c>
      <c r="X135" s="43">
        <f t="shared" si="549"/>
        <v>0</v>
      </c>
      <c r="Y135" s="43">
        <f t="shared" si="549"/>
        <v>0</v>
      </c>
      <c r="Z135" s="43">
        <f t="shared" si="549"/>
        <v>0</v>
      </c>
      <c r="AA135" s="43">
        <f t="shared" si="549"/>
        <v>0</v>
      </c>
      <c r="AB135" s="43">
        <f t="shared" si="549"/>
        <v>0</v>
      </c>
      <c r="AC135" s="43">
        <f t="shared" si="549"/>
        <v>0</v>
      </c>
      <c r="AD135" s="43">
        <f t="shared" si="549"/>
        <v>0</v>
      </c>
      <c r="AE135" s="43">
        <f t="shared" si="549"/>
        <v>65</v>
      </c>
      <c r="AF135" s="43">
        <f t="shared" si="549"/>
        <v>1115541.6099999999</v>
      </c>
      <c r="AG135" s="43">
        <f t="shared" si="549"/>
        <v>0</v>
      </c>
      <c r="AH135" s="43">
        <f t="shared" si="549"/>
        <v>0</v>
      </c>
      <c r="AI135" s="43">
        <f t="shared" si="549"/>
        <v>0</v>
      </c>
      <c r="AJ135" s="43">
        <f t="shared" si="549"/>
        <v>0</v>
      </c>
      <c r="AK135" s="43">
        <f t="shared" si="549"/>
        <v>15</v>
      </c>
      <c r="AL135" s="43">
        <f t="shared" si="549"/>
        <v>280279.44</v>
      </c>
      <c r="AM135" s="43">
        <f t="shared" si="549"/>
        <v>0</v>
      </c>
      <c r="AN135" s="43">
        <f t="shared" si="549"/>
        <v>0</v>
      </c>
      <c r="AO135" s="43">
        <f t="shared" si="549"/>
        <v>0</v>
      </c>
      <c r="AP135" s="43">
        <f t="shared" si="549"/>
        <v>0</v>
      </c>
      <c r="AQ135" s="43">
        <f t="shared" si="549"/>
        <v>0</v>
      </c>
      <c r="AR135" s="43">
        <f t="shared" si="549"/>
        <v>0</v>
      </c>
      <c r="AS135" s="43">
        <f t="shared" si="549"/>
        <v>0</v>
      </c>
      <c r="AT135" s="43">
        <f t="shared" si="549"/>
        <v>0</v>
      </c>
      <c r="AU135" s="43">
        <f t="shared" si="549"/>
        <v>0</v>
      </c>
      <c r="AV135" s="43">
        <f t="shared" si="549"/>
        <v>0</v>
      </c>
      <c r="AW135" s="43">
        <f t="shared" si="549"/>
        <v>0</v>
      </c>
      <c r="AX135" s="43">
        <f t="shared" si="549"/>
        <v>0</v>
      </c>
      <c r="AY135" s="43">
        <f t="shared" si="549"/>
        <v>0</v>
      </c>
      <c r="AZ135" s="43">
        <f t="shared" si="549"/>
        <v>0</v>
      </c>
      <c r="BA135" s="43">
        <f t="shared" si="549"/>
        <v>0</v>
      </c>
      <c r="BB135" s="43">
        <f t="shared" si="549"/>
        <v>0</v>
      </c>
      <c r="BC135" s="43">
        <f t="shared" si="549"/>
        <v>10</v>
      </c>
      <c r="BD135" s="43">
        <f t="shared" si="549"/>
        <v>155710.79999999999</v>
      </c>
      <c r="BE135" s="43">
        <f t="shared" si="549"/>
        <v>0</v>
      </c>
      <c r="BF135" s="43">
        <f t="shared" si="549"/>
        <v>0</v>
      </c>
      <c r="BG135" s="43">
        <f t="shared" si="549"/>
        <v>0</v>
      </c>
      <c r="BH135" s="43">
        <f t="shared" si="549"/>
        <v>0</v>
      </c>
      <c r="BI135" s="43">
        <f t="shared" si="549"/>
        <v>0</v>
      </c>
      <c r="BJ135" s="43">
        <f t="shared" si="549"/>
        <v>0</v>
      </c>
      <c r="BK135" s="43">
        <f t="shared" si="549"/>
        <v>15</v>
      </c>
      <c r="BL135" s="43">
        <f t="shared" si="549"/>
        <v>233566.19999999998</v>
      </c>
      <c r="BM135" s="43">
        <f t="shared" si="549"/>
        <v>0</v>
      </c>
      <c r="BN135" s="43">
        <f t="shared" si="549"/>
        <v>0</v>
      </c>
      <c r="BO135" s="43">
        <f t="shared" si="549"/>
        <v>0</v>
      </c>
      <c r="BP135" s="43">
        <f t="shared" si="549"/>
        <v>0</v>
      </c>
      <c r="BQ135" s="43">
        <f t="shared" si="549"/>
        <v>585</v>
      </c>
      <c r="BR135" s="43">
        <f t="shared" si="549"/>
        <v>14153859.215999998</v>
      </c>
      <c r="BS135" s="43">
        <f t="shared" si="549"/>
        <v>0</v>
      </c>
      <c r="BT135" s="43">
        <f t="shared" si="549"/>
        <v>0</v>
      </c>
      <c r="BU135" s="43">
        <f t="shared" si="549"/>
        <v>0</v>
      </c>
      <c r="BV135" s="43">
        <f t="shared" si="549"/>
        <v>0</v>
      </c>
      <c r="BW135" s="43">
        <f t="shared" si="549"/>
        <v>39</v>
      </c>
      <c r="BX135" s="43">
        <f t="shared" si="549"/>
        <v>937799.85600000003</v>
      </c>
      <c r="BY135" s="43">
        <f t="shared" si="549"/>
        <v>16</v>
      </c>
      <c r="BZ135" s="43">
        <f t="shared" si="549"/>
        <v>298964.73600000003</v>
      </c>
      <c r="CA135" s="43">
        <f t="shared" ref="CA135:DF135" si="550">SUM(CA136:CA141)</f>
        <v>0</v>
      </c>
      <c r="CB135" s="43">
        <f t="shared" si="550"/>
        <v>0</v>
      </c>
      <c r="CC135" s="43">
        <f t="shared" si="550"/>
        <v>10</v>
      </c>
      <c r="CD135" s="43">
        <f t="shared" si="550"/>
        <v>186852.96</v>
      </c>
      <c r="CE135" s="43">
        <f t="shared" si="550"/>
        <v>0</v>
      </c>
      <c r="CF135" s="43">
        <f t="shared" si="550"/>
        <v>0</v>
      </c>
      <c r="CG135" s="43">
        <f t="shared" si="550"/>
        <v>3</v>
      </c>
      <c r="CH135" s="43">
        <f t="shared" si="550"/>
        <v>56055.887999999999</v>
      </c>
      <c r="CI135" s="43">
        <f t="shared" si="550"/>
        <v>3</v>
      </c>
      <c r="CJ135" s="43">
        <f t="shared" si="550"/>
        <v>56055.887999999999</v>
      </c>
      <c r="CK135" s="43">
        <f t="shared" si="550"/>
        <v>0</v>
      </c>
      <c r="CL135" s="43">
        <f t="shared" si="550"/>
        <v>0</v>
      </c>
      <c r="CM135" s="43">
        <f t="shared" si="550"/>
        <v>0</v>
      </c>
      <c r="CN135" s="43">
        <f t="shared" si="550"/>
        <v>0</v>
      </c>
      <c r="CO135" s="43">
        <f t="shared" si="550"/>
        <v>2</v>
      </c>
      <c r="CP135" s="43">
        <f t="shared" si="550"/>
        <v>37370.592000000004</v>
      </c>
      <c r="CQ135" s="43">
        <f t="shared" si="550"/>
        <v>0</v>
      </c>
      <c r="CR135" s="43">
        <f t="shared" si="550"/>
        <v>0</v>
      </c>
      <c r="CS135" s="43">
        <f t="shared" si="550"/>
        <v>3</v>
      </c>
      <c r="CT135" s="43">
        <f t="shared" si="550"/>
        <v>85752.161999999997</v>
      </c>
      <c r="CU135" s="43">
        <f t="shared" si="550"/>
        <v>0</v>
      </c>
      <c r="CV135" s="43">
        <f t="shared" si="550"/>
        <v>0</v>
      </c>
      <c r="CW135" s="43">
        <f t="shared" si="550"/>
        <v>0</v>
      </c>
      <c r="CX135" s="43">
        <f t="shared" si="550"/>
        <v>0</v>
      </c>
      <c r="CY135" s="43">
        <f t="shared" si="550"/>
        <v>0</v>
      </c>
      <c r="CZ135" s="43">
        <f t="shared" si="550"/>
        <v>0</v>
      </c>
      <c r="DA135" s="43">
        <f t="shared" si="550"/>
        <v>0</v>
      </c>
      <c r="DB135" s="43">
        <f t="shared" si="550"/>
        <v>0</v>
      </c>
      <c r="DC135" s="43">
        <f t="shared" si="550"/>
        <v>0</v>
      </c>
      <c r="DD135" s="43">
        <f t="shared" si="550"/>
        <v>0</v>
      </c>
      <c r="DE135" s="43">
        <f t="shared" si="550"/>
        <v>1126</v>
      </c>
      <c r="DF135" s="43">
        <f t="shared" si="550"/>
        <v>23786682.388</v>
      </c>
    </row>
    <row r="136" spans="1:110" s="6" customFormat="1" ht="25.5" customHeight="1" x14ac:dyDescent="0.25">
      <c r="A136" s="70"/>
      <c r="B136" s="70">
        <v>106</v>
      </c>
      <c r="C136" s="71" t="s">
        <v>362</v>
      </c>
      <c r="D136" s="35" t="s">
        <v>363</v>
      </c>
      <c r="E136" s="36">
        <v>15030</v>
      </c>
      <c r="F136" s="37">
        <v>0.74</v>
      </c>
      <c r="G136" s="38"/>
      <c r="H136" s="39">
        <v>1</v>
      </c>
      <c r="I136" s="40"/>
      <c r="J136" s="40"/>
      <c r="K136" s="41">
        <v>1.4</v>
      </c>
      <c r="L136" s="41">
        <v>1.68</v>
      </c>
      <c r="M136" s="41">
        <v>2.23</v>
      </c>
      <c r="N136" s="42">
        <v>2.57</v>
      </c>
      <c r="O136" s="43">
        <v>300</v>
      </c>
      <c r="P136" s="44">
        <f>SUM(O136*$E136*$F136*$H136*$K136*$P$10)</f>
        <v>4671324</v>
      </c>
      <c r="Q136" s="45"/>
      <c r="R136" s="44">
        <f t="shared" ref="R136:R141" si="551">SUM(Q136*$E136*$F136*$H136*$K136*R$10)</f>
        <v>0</v>
      </c>
      <c r="S136" s="45"/>
      <c r="T136" s="44">
        <f t="shared" ref="T136:T140" si="552">SUM(S136*$E136*$F136*$H136*$K136*T$10)</f>
        <v>0</v>
      </c>
      <c r="U136" s="45"/>
      <c r="V136" s="44">
        <f t="shared" ref="V136:V141" si="553">SUM(U136*$E136*$F136*$H136*$K136*$V$10)</f>
        <v>0</v>
      </c>
      <c r="W136" s="45"/>
      <c r="X136" s="44"/>
      <c r="Y136" s="45"/>
      <c r="Z136" s="44"/>
      <c r="AA136" s="36">
        <v>0</v>
      </c>
      <c r="AB136" s="44">
        <v>0</v>
      </c>
      <c r="AC136" s="44">
        <v>0</v>
      </c>
      <c r="AD136" s="44">
        <v>0</v>
      </c>
      <c r="AE136" s="44">
        <v>53</v>
      </c>
      <c r="AF136" s="44">
        <v>821374.45</v>
      </c>
      <c r="AG136" s="45">
        <v>0</v>
      </c>
      <c r="AH136" s="44">
        <v>0</v>
      </c>
      <c r="AI136" s="45">
        <v>0</v>
      </c>
      <c r="AJ136" s="44">
        <f t="shared" ref="AJ136:AJ141" si="554">AI136*$E136*$F136*$H136*$L136*AJ$10</f>
        <v>0</v>
      </c>
      <c r="AK136" s="79">
        <v>15</v>
      </c>
      <c r="AL136" s="44">
        <f>AK136*$E136*$F136*$H136*$L136*AL$10</f>
        <v>280279.44</v>
      </c>
      <c r="AM136" s="36"/>
      <c r="AN136" s="44">
        <f t="shared" ref="AN136:AN141" si="555">SUM(AM136*$E136*$F136*$H136*$K136*$AN$10)</f>
        <v>0</v>
      </c>
      <c r="AO136" s="45"/>
      <c r="AP136" s="44">
        <f t="shared" ref="AP136:AP141" si="556">SUM(AO136*$E136*$F136*$H136*$K136*AP$10)</f>
        <v>0</v>
      </c>
      <c r="AQ136" s="45"/>
      <c r="AR136" s="44">
        <f t="shared" ref="AR136:AR141" si="557">SUM(AQ136*$E136*$F136*$H136*$K136*AR$10)</f>
        <v>0</v>
      </c>
      <c r="AS136" s="45"/>
      <c r="AT136" s="44">
        <f>SUM(AS136*$E136*$F136*$H136*$K136*$AH$10)</f>
        <v>0</v>
      </c>
      <c r="AU136" s="45"/>
      <c r="AV136" s="44">
        <f t="shared" ref="AV136:AV141" si="558">SUM(AU136*$E136*$F136*$H136*$K136*AV$10)</f>
        <v>0</v>
      </c>
      <c r="AW136" s="45"/>
      <c r="AX136" s="44">
        <f t="shared" ref="AX136:AX140" si="559">SUM(AW136*$E136*$F136*$H136*$K136*AX$10)</f>
        <v>0</v>
      </c>
      <c r="AY136" s="45"/>
      <c r="AZ136" s="44">
        <f t="shared" ref="AZ136:AZ141" si="560">SUM(AY136*$E136*$F136*$H136*$K136*$AZ$10)</f>
        <v>0</v>
      </c>
      <c r="BA136" s="45"/>
      <c r="BB136" s="44">
        <f>SUM(BA136*$E136*$F136*$H136*$K136*$AL$10)</f>
        <v>0</v>
      </c>
      <c r="BC136" s="44">
        <v>10</v>
      </c>
      <c r="BD136" s="44">
        <f t="shared" ref="BD136:BD140" si="561">SUM(BC136*$E136*$F136*$H136*$K136*BD$10)</f>
        <v>155710.79999999999</v>
      </c>
      <c r="BE136" s="45"/>
      <c r="BF136" s="44">
        <f t="shared" ref="BF136:BF140" si="562">SUM(BE136*$E136*$F136*$H136*$K136*BF$10)</f>
        <v>0</v>
      </c>
      <c r="BG136" s="45"/>
      <c r="BH136" s="44">
        <f t="shared" ref="BH136:BH140" si="563">SUM(BG136*$E136*$F136*$H136*$K136*BH$10)</f>
        <v>0</v>
      </c>
      <c r="BI136" s="45"/>
      <c r="BJ136" s="44">
        <f t="shared" ref="BJ136:BL140" si="564">SUM(BI136*$E136*$F136*$H136*$K136*BJ$10)</f>
        <v>0</v>
      </c>
      <c r="BK136" s="44">
        <v>15</v>
      </c>
      <c r="BL136" s="44">
        <f t="shared" si="564"/>
        <v>233566.19999999998</v>
      </c>
      <c r="BM136" s="45"/>
      <c r="BN136" s="44">
        <f t="shared" ref="BN136:BP140" si="565">BM136*$E136*$F136*$H136*$L136*BN$10</f>
        <v>0</v>
      </c>
      <c r="BO136" s="45"/>
      <c r="BP136" s="44">
        <f t="shared" si="565"/>
        <v>0</v>
      </c>
      <c r="BQ136" s="87">
        <v>340</v>
      </c>
      <c r="BR136" s="44">
        <f t="shared" ref="BR136:BR140" si="566">BQ136*$E136*$F136*$H136*$L136*BR$10</f>
        <v>6353000.6399999997</v>
      </c>
      <c r="BS136" s="45"/>
      <c r="BT136" s="44">
        <f t="shared" ref="BT136:BT140" si="567">BS136*$E136*$F136*$H136*$L136*BT$10</f>
        <v>0</v>
      </c>
      <c r="BU136" s="45"/>
      <c r="BV136" s="44">
        <f t="shared" ref="BV136:BX140" si="568">BU136*$E136*$F136*$H136*$L136*BV$10</f>
        <v>0</v>
      </c>
      <c r="BW136" s="47">
        <v>27</v>
      </c>
      <c r="BX136" s="44">
        <f t="shared" si="568"/>
        <v>504502.99200000003</v>
      </c>
      <c r="BY136" s="44">
        <v>16</v>
      </c>
      <c r="BZ136" s="44">
        <f t="shared" ref="BZ136:BZ140" si="569">BY136*$E136*$F136*$H136*$L136*BZ$10</f>
        <v>298964.73600000003</v>
      </c>
      <c r="CA136" s="48"/>
      <c r="CB136" s="44">
        <f t="shared" ref="CB136:CB140" si="570">CA136*$E136*$F136*$H136*$L136*CB$10</f>
        <v>0</v>
      </c>
      <c r="CC136" s="79">
        <v>10</v>
      </c>
      <c r="CD136" s="44">
        <f t="shared" ref="CD136:CD140" si="571">CC136*$E136*$F136*$H136*$L136*CD$10</f>
        <v>186852.96</v>
      </c>
      <c r="CE136" s="45"/>
      <c r="CF136" s="44">
        <f t="shared" ref="CF136:CF140" si="572">CE136*$E136*$F136*$H136*$L136*CF$10</f>
        <v>0</v>
      </c>
      <c r="CG136" s="44">
        <v>3</v>
      </c>
      <c r="CH136" s="44">
        <f t="shared" ref="CH136:CH140" si="573">CG136*$E136*$F136*$H136*$L136*CH$10</f>
        <v>56055.887999999999</v>
      </c>
      <c r="CI136" s="44">
        <v>3</v>
      </c>
      <c r="CJ136" s="44">
        <f t="shared" ref="CJ136:CJ140" si="574">CI136*$E136*$F136*$H136*$L136*CJ$10</f>
        <v>56055.887999999999</v>
      </c>
      <c r="CK136" s="45"/>
      <c r="CL136" s="44">
        <f t="shared" ref="CL136:CL140" si="575">CK136*$E136*$F136*$H136*$L136*CL$10</f>
        <v>0</v>
      </c>
      <c r="CM136" s="45"/>
      <c r="CN136" s="44">
        <f t="shared" ref="CN136:CN140" si="576">CM136*$E136*$F136*$H136*$L136*CN$10</f>
        <v>0</v>
      </c>
      <c r="CO136" s="44">
        <v>2</v>
      </c>
      <c r="CP136" s="44">
        <f t="shared" ref="CP136:CP140" si="577">CO136*$E136*$F136*$H136*$L136*CP$10</f>
        <v>37370.592000000004</v>
      </c>
      <c r="CQ136" s="91"/>
      <c r="CR136" s="44">
        <f t="shared" ref="CR136:CR140" si="578">CQ136*$E136*$F136*$H136*$M136*CR$10</f>
        <v>0</v>
      </c>
      <c r="CS136" s="79">
        <v>3</v>
      </c>
      <c r="CT136" s="44">
        <f>CS136*$E136*$F136*$H136*$N136*$CT$10</f>
        <v>85752.161999999997</v>
      </c>
      <c r="CU136" s="44"/>
      <c r="CV136" s="44"/>
      <c r="CW136" s="44"/>
      <c r="CX136" s="44"/>
      <c r="CY136" s="44"/>
      <c r="CZ136" s="44"/>
      <c r="DA136" s="44"/>
      <c r="DB136" s="44"/>
      <c r="DC136" s="44"/>
      <c r="DD136" s="44"/>
      <c r="DE136" s="50">
        <f t="shared" ref="DE136:DF141" si="579">SUM(Q136+O136+S136+U136+AC136+Y136+W136+AE136+AI136+AG136+AK136+AQ136+BM136+BS136+AO136+BA136+BC136+CE136+CG136+CC136+CI136+CK136+BW136+BY136+AS136+AU136+AW136+BO136+BQ136+BU136+BE136+BG136+BI136+BK136+CA136+CM136+CO136+CQ136+CS136+CU136+CW136+DC136+DA136)</f>
        <v>797</v>
      </c>
      <c r="DF136" s="50">
        <f t="shared" si="579"/>
        <v>13740810.748</v>
      </c>
    </row>
    <row r="137" spans="1:110" s="6" customFormat="1" ht="45" x14ac:dyDescent="0.25">
      <c r="A137" s="70"/>
      <c r="B137" s="70">
        <v>107</v>
      </c>
      <c r="C137" s="71" t="s">
        <v>364</v>
      </c>
      <c r="D137" s="35" t="s">
        <v>365</v>
      </c>
      <c r="E137" s="36">
        <v>15030</v>
      </c>
      <c r="F137" s="37">
        <v>1.1200000000000001</v>
      </c>
      <c r="G137" s="38"/>
      <c r="H137" s="39">
        <v>1</v>
      </c>
      <c r="I137" s="40"/>
      <c r="J137" s="40"/>
      <c r="K137" s="41">
        <v>1.4</v>
      </c>
      <c r="L137" s="41">
        <v>1.68</v>
      </c>
      <c r="M137" s="41">
        <v>2.23</v>
      </c>
      <c r="N137" s="42">
        <v>2.57</v>
      </c>
      <c r="O137" s="43">
        <v>53</v>
      </c>
      <c r="P137" s="44">
        <f>SUM(O137*$E137*$F137*$H137*$K137*$P$10)</f>
        <v>1249053.1199999999</v>
      </c>
      <c r="Q137" s="45">
        <v>0</v>
      </c>
      <c r="R137" s="44">
        <f t="shared" si="551"/>
        <v>0</v>
      </c>
      <c r="S137" s="45">
        <v>0</v>
      </c>
      <c r="T137" s="44">
        <f t="shared" si="552"/>
        <v>0</v>
      </c>
      <c r="U137" s="45">
        <v>0</v>
      </c>
      <c r="V137" s="44">
        <f t="shared" si="553"/>
        <v>0</v>
      </c>
      <c r="W137" s="45">
        <v>0</v>
      </c>
      <c r="X137" s="44"/>
      <c r="Y137" s="45"/>
      <c r="Z137" s="44"/>
      <c r="AA137" s="36">
        <v>0</v>
      </c>
      <c r="AB137" s="44">
        <v>0</v>
      </c>
      <c r="AC137" s="45">
        <v>0</v>
      </c>
      <c r="AD137" s="44">
        <v>0</v>
      </c>
      <c r="AE137" s="44">
        <v>11</v>
      </c>
      <c r="AF137" s="44">
        <f>AE137*E137*F137*H137*K137</f>
        <v>259237.44</v>
      </c>
      <c r="AG137" s="45">
        <v>0</v>
      </c>
      <c r="AH137" s="44">
        <v>0</v>
      </c>
      <c r="AI137" s="45">
        <v>0</v>
      </c>
      <c r="AJ137" s="44">
        <f t="shared" si="554"/>
        <v>0</v>
      </c>
      <c r="AK137" s="45">
        <v>0</v>
      </c>
      <c r="AL137" s="44">
        <f t="shared" ref="AL137:AL141" si="580">AK137*$E137*$F137*$H137*$L137*AL$10</f>
        <v>0</v>
      </c>
      <c r="AM137" s="36"/>
      <c r="AN137" s="44">
        <f t="shared" si="555"/>
        <v>0</v>
      </c>
      <c r="AO137" s="45"/>
      <c r="AP137" s="44">
        <f t="shared" si="556"/>
        <v>0</v>
      </c>
      <c r="AQ137" s="45">
        <v>0</v>
      </c>
      <c r="AR137" s="44">
        <f t="shared" si="557"/>
        <v>0</v>
      </c>
      <c r="AS137" s="45">
        <v>0</v>
      </c>
      <c r="AT137" s="44">
        <f>SUM(AS137*$E137*$F137*$H137*$K137*$AH$10)</f>
        <v>0</v>
      </c>
      <c r="AU137" s="45"/>
      <c r="AV137" s="44">
        <f t="shared" si="558"/>
        <v>0</v>
      </c>
      <c r="AW137" s="45"/>
      <c r="AX137" s="44">
        <f t="shared" si="559"/>
        <v>0</v>
      </c>
      <c r="AY137" s="45"/>
      <c r="AZ137" s="44">
        <f t="shared" si="560"/>
        <v>0</v>
      </c>
      <c r="BA137" s="45">
        <v>0</v>
      </c>
      <c r="BB137" s="44">
        <f>SUM(BA137*$E137*$F137*$H137*$K137*$AL$10)</f>
        <v>0</v>
      </c>
      <c r="BC137" s="45">
        <v>0</v>
      </c>
      <c r="BD137" s="44">
        <f t="shared" si="561"/>
        <v>0</v>
      </c>
      <c r="BE137" s="45">
        <v>0</v>
      </c>
      <c r="BF137" s="44">
        <f t="shared" si="562"/>
        <v>0</v>
      </c>
      <c r="BG137" s="45">
        <v>0</v>
      </c>
      <c r="BH137" s="44">
        <f t="shared" si="563"/>
        <v>0</v>
      </c>
      <c r="BI137" s="45">
        <v>0</v>
      </c>
      <c r="BJ137" s="44">
        <f t="shared" si="564"/>
        <v>0</v>
      </c>
      <c r="BK137" s="45"/>
      <c r="BL137" s="44">
        <f t="shared" si="564"/>
        <v>0</v>
      </c>
      <c r="BM137" s="45">
        <v>0</v>
      </c>
      <c r="BN137" s="44">
        <f t="shared" si="565"/>
        <v>0</v>
      </c>
      <c r="BO137" s="45">
        <v>0</v>
      </c>
      <c r="BP137" s="44">
        <f t="shared" si="565"/>
        <v>0</v>
      </c>
      <c r="BQ137" s="87">
        <v>196</v>
      </c>
      <c r="BR137" s="44">
        <f t="shared" si="566"/>
        <v>5542967.8080000002</v>
      </c>
      <c r="BS137" s="45">
        <v>0</v>
      </c>
      <c r="BT137" s="44">
        <f t="shared" si="567"/>
        <v>0</v>
      </c>
      <c r="BU137" s="45">
        <v>0</v>
      </c>
      <c r="BV137" s="44">
        <f t="shared" si="568"/>
        <v>0</v>
      </c>
      <c r="BW137" s="47">
        <v>7</v>
      </c>
      <c r="BX137" s="44">
        <f t="shared" si="568"/>
        <v>197963.136</v>
      </c>
      <c r="BY137" s="45">
        <v>0</v>
      </c>
      <c r="BZ137" s="44">
        <f t="shared" si="569"/>
        <v>0</v>
      </c>
      <c r="CA137" s="48"/>
      <c r="CB137" s="44">
        <f t="shared" si="570"/>
        <v>0</v>
      </c>
      <c r="CC137" s="44">
        <v>0</v>
      </c>
      <c r="CD137" s="44">
        <f t="shared" si="571"/>
        <v>0</v>
      </c>
      <c r="CE137" s="45">
        <v>0</v>
      </c>
      <c r="CF137" s="44">
        <f t="shared" si="572"/>
        <v>0</v>
      </c>
      <c r="CG137" s="44">
        <v>0</v>
      </c>
      <c r="CH137" s="44">
        <f t="shared" si="573"/>
        <v>0</v>
      </c>
      <c r="CI137" s="45">
        <v>0</v>
      </c>
      <c r="CJ137" s="44">
        <f t="shared" si="574"/>
        <v>0</v>
      </c>
      <c r="CK137" s="45"/>
      <c r="CL137" s="44">
        <f t="shared" si="575"/>
        <v>0</v>
      </c>
      <c r="CM137" s="45"/>
      <c r="CN137" s="44">
        <f t="shared" si="576"/>
        <v>0</v>
      </c>
      <c r="CO137" s="45">
        <v>0</v>
      </c>
      <c r="CP137" s="44">
        <f t="shared" si="577"/>
        <v>0</v>
      </c>
      <c r="CQ137" s="33">
        <v>0</v>
      </c>
      <c r="CR137" s="44">
        <f t="shared" si="578"/>
        <v>0</v>
      </c>
      <c r="CS137" s="45">
        <v>0</v>
      </c>
      <c r="CT137" s="44">
        <f t="shared" ref="CT137:CT140" si="581">CS137*$E137*$F137*$H137*$N137*$CT$10</f>
        <v>0</v>
      </c>
      <c r="CU137" s="44"/>
      <c r="CV137" s="44"/>
      <c r="CW137" s="44"/>
      <c r="CX137" s="44"/>
      <c r="CY137" s="44"/>
      <c r="CZ137" s="44"/>
      <c r="DA137" s="44"/>
      <c r="DB137" s="44"/>
      <c r="DC137" s="44"/>
      <c r="DD137" s="44"/>
      <c r="DE137" s="50">
        <f t="shared" si="579"/>
        <v>267</v>
      </c>
      <c r="DF137" s="50">
        <f t="shared" si="579"/>
        <v>7249221.5039999997</v>
      </c>
    </row>
    <row r="138" spans="1:110" s="6" customFormat="1" ht="45" x14ac:dyDescent="0.25">
      <c r="A138" s="70"/>
      <c r="B138" s="70">
        <v>108</v>
      </c>
      <c r="C138" s="71" t="s">
        <v>366</v>
      </c>
      <c r="D138" s="35" t="s">
        <v>367</v>
      </c>
      <c r="E138" s="36">
        <v>15030</v>
      </c>
      <c r="F138" s="37">
        <v>1.66</v>
      </c>
      <c r="G138" s="38"/>
      <c r="H138" s="39">
        <v>1</v>
      </c>
      <c r="I138" s="40"/>
      <c r="J138" s="40"/>
      <c r="K138" s="41">
        <v>1.4</v>
      </c>
      <c r="L138" s="41">
        <v>1.68</v>
      </c>
      <c r="M138" s="41">
        <v>2.23</v>
      </c>
      <c r="N138" s="42">
        <v>2.57</v>
      </c>
      <c r="O138" s="51">
        <v>5</v>
      </c>
      <c r="P138" s="44">
        <f>SUM(O138*$E138*$F138*$H138*$K138*$P$10)</f>
        <v>174648.59999999998</v>
      </c>
      <c r="Q138" s="45">
        <v>0</v>
      </c>
      <c r="R138" s="44">
        <f t="shared" si="551"/>
        <v>0</v>
      </c>
      <c r="S138" s="45">
        <v>0</v>
      </c>
      <c r="T138" s="44">
        <f t="shared" si="552"/>
        <v>0</v>
      </c>
      <c r="U138" s="45">
        <v>0</v>
      </c>
      <c r="V138" s="44">
        <f t="shared" si="553"/>
        <v>0</v>
      </c>
      <c r="W138" s="45">
        <v>0</v>
      </c>
      <c r="X138" s="44"/>
      <c r="Y138" s="45"/>
      <c r="Z138" s="44"/>
      <c r="AA138" s="36">
        <v>0</v>
      </c>
      <c r="AB138" s="44">
        <v>0</v>
      </c>
      <c r="AC138" s="45">
        <v>0</v>
      </c>
      <c r="AD138" s="44">
        <v>0</v>
      </c>
      <c r="AE138" s="44">
        <v>1</v>
      </c>
      <c r="AF138" s="44">
        <f>AE138*E138*F138*H138*K138</f>
        <v>34929.719999999994</v>
      </c>
      <c r="AG138" s="45">
        <v>0</v>
      </c>
      <c r="AH138" s="44">
        <v>0</v>
      </c>
      <c r="AI138" s="45">
        <v>0</v>
      </c>
      <c r="AJ138" s="44">
        <f t="shared" si="554"/>
        <v>0</v>
      </c>
      <c r="AK138" s="45">
        <v>0</v>
      </c>
      <c r="AL138" s="44">
        <f t="shared" si="580"/>
        <v>0</v>
      </c>
      <c r="AM138" s="36"/>
      <c r="AN138" s="44">
        <f t="shared" si="555"/>
        <v>0</v>
      </c>
      <c r="AO138" s="45"/>
      <c r="AP138" s="44">
        <f t="shared" si="556"/>
        <v>0</v>
      </c>
      <c r="AQ138" s="45">
        <v>0</v>
      </c>
      <c r="AR138" s="44">
        <f t="shared" si="557"/>
        <v>0</v>
      </c>
      <c r="AS138" s="45">
        <v>0</v>
      </c>
      <c r="AT138" s="44">
        <f>SUM(AS138*$E138*$F138*$H138*$K138*$AH$10)</f>
        <v>0</v>
      </c>
      <c r="AU138" s="45"/>
      <c r="AV138" s="44">
        <f t="shared" si="558"/>
        <v>0</v>
      </c>
      <c r="AW138" s="45"/>
      <c r="AX138" s="44">
        <f t="shared" si="559"/>
        <v>0</v>
      </c>
      <c r="AY138" s="45"/>
      <c r="AZ138" s="44">
        <f t="shared" si="560"/>
        <v>0</v>
      </c>
      <c r="BA138" s="45">
        <v>0</v>
      </c>
      <c r="BB138" s="44">
        <f>SUM(BA138*$E138*$F138*$H138*$K138*$AL$10)</f>
        <v>0</v>
      </c>
      <c r="BC138" s="45">
        <v>0</v>
      </c>
      <c r="BD138" s="44">
        <f t="shared" si="561"/>
        <v>0</v>
      </c>
      <c r="BE138" s="45">
        <v>0</v>
      </c>
      <c r="BF138" s="44">
        <f t="shared" si="562"/>
        <v>0</v>
      </c>
      <c r="BG138" s="45">
        <v>0</v>
      </c>
      <c r="BH138" s="44">
        <f t="shared" si="563"/>
        <v>0</v>
      </c>
      <c r="BI138" s="45">
        <v>0</v>
      </c>
      <c r="BJ138" s="44">
        <f t="shared" si="564"/>
        <v>0</v>
      </c>
      <c r="BK138" s="45"/>
      <c r="BL138" s="44">
        <f t="shared" si="564"/>
        <v>0</v>
      </c>
      <c r="BM138" s="45">
        <v>0</v>
      </c>
      <c r="BN138" s="44">
        <f t="shared" si="565"/>
        <v>0</v>
      </c>
      <c r="BO138" s="45">
        <v>0</v>
      </c>
      <c r="BP138" s="44">
        <f t="shared" si="565"/>
        <v>0</v>
      </c>
      <c r="BQ138" s="87">
        <v>32</v>
      </c>
      <c r="BR138" s="44">
        <f t="shared" si="566"/>
        <v>1341301.2479999999</v>
      </c>
      <c r="BS138" s="45">
        <v>0</v>
      </c>
      <c r="BT138" s="44">
        <f t="shared" si="567"/>
        <v>0</v>
      </c>
      <c r="BU138" s="45">
        <v>0</v>
      </c>
      <c r="BV138" s="44">
        <f t="shared" si="568"/>
        <v>0</v>
      </c>
      <c r="BW138" s="48">
        <v>2</v>
      </c>
      <c r="BX138" s="44">
        <f t="shared" si="568"/>
        <v>83831.327999999994</v>
      </c>
      <c r="BY138" s="45">
        <v>0</v>
      </c>
      <c r="BZ138" s="44">
        <f t="shared" si="569"/>
        <v>0</v>
      </c>
      <c r="CA138" s="48"/>
      <c r="CB138" s="44">
        <f t="shared" si="570"/>
        <v>0</v>
      </c>
      <c r="CC138" s="45">
        <v>0</v>
      </c>
      <c r="CD138" s="44">
        <f t="shared" si="571"/>
        <v>0</v>
      </c>
      <c r="CE138" s="45">
        <v>0</v>
      </c>
      <c r="CF138" s="44">
        <f t="shared" si="572"/>
        <v>0</v>
      </c>
      <c r="CG138" s="44">
        <v>0</v>
      </c>
      <c r="CH138" s="44">
        <f t="shared" si="573"/>
        <v>0</v>
      </c>
      <c r="CI138" s="45">
        <v>0</v>
      </c>
      <c r="CJ138" s="44">
        <f t="shared" si="574"/>
        <v>0</v>
      </c>
      <c r="CK138" s="45"/>
      <c r="CL138" s="44">
        <f t="shared" si="575"/>
        <v>0</v>
      </c>
      <c r="CM138" s="45"/>
      <c r="CN138" s="44">
        <f t="shared" si="576"/>
        <v>0</v>
      </c>
      <c r="CO138" s="45">
        <v>0</v>
      </c>
      <c r="CP138" s="44">
        <f t="shared" si="577"/>
        <v>0</v>
      </c>
      <c r="CQ138" s="33">
        <v>0</v>
      </c>
      <c r="CR138" s="44">
        <f t="shared" si="578"/>
        <v>0</v>
      </c>
      <c r="CS138" s="45">
        <v>0</v>
      </c>
      <c r="CT138" s="44">
        <f t="shared" si="581"/>
        <v>0</v>
      </c>
      <c r="CU138" s="44"/>
      <c r="CV138" s="44"/>
      <c r="CW138" s="44"/>
      <c r="CX138" s="44"/>
      <c r="CY138" s="44"/>
      <c r="CZ138" s="44"/>
      <c r="DA138" s="44"/>
      <c r="DB138" s="44"/>
      <c r="DC138" s="44"/>
      <c r="DD138" s="44"/>
      <c r="DE138" s="50">
        <f t="shared" si="579"/>
        <v>40</v>
      </c>
      <c r="DF138" s="50">
        <f t="shared" si="579"/>
        <v>1634710.8959999999</v>
      </c>
    </row>
    <row r="139" spans="1:110" s="6" customFormat="1" ht="45" x14ac:dyDescent="0.25">
      <c r="A139" s="70"/>
      <c r="B139" s="70">
        <v>109</v>
      </c>
      <c r="C139" s="71" t="s">
        <v>368</v>
      </c>
      <c r="D139" s="35" t="s">
        <v>369</v>
      </c>
      <c r="E139" s="36">
        <v>15030</v>
      </c>
      <c r="F139" s="105">
        <v>2</v>
      </c>
      <c r="G139" s="38"/>
      <c r="H139" s="39">
        <v>1</v>
      </c>
      <c r="I139" s="40"/>
      <c r="J139" s="40"/>
      <c r="K139" s="41">
        <v>1.4</v>
      </c>
      <c r="L139" s="41">
        <v>1.68</v>
      </c>
      <c r="M139" s="41">
        <v>2.23</v>
      </c>
      <c r="N139" s="42">
        <v>2.57</v>
      </c>
      <c r="O139" s="51">
        <v>1</v>
      </c>
      <c r="P139" s="44">
        <f>SUM(O139*$E139*$F139*$H139*$K139*$P$10)</f>
        <v>42084</v>
      </c>
      <c r="Q139" s="45">
        <v>0</v>
      </c>
      <c r="R139" s="44">
        <f t="shared" si="551"/>
        <v>0</v>
      </c>
      <c r="S139" s="45">
        <v>0</v>
      </c>
      <c r="T139" s="44">
        <f t="shared" si="552"/>
        <v>0</v>
      </c>
      <c r="U139" s="45">
        <v>0</v>
      </c>
      <c r="V139" s="44">
        <f t="shared" si="553"/>
        <v>0</v>
      </c>
      <c r="W139" s="45">
        <v>0</v>
      </c>
      <c r="X139" s="44"/>
      <c r="Y139" s="45"/>
      <c r="Z139" s="44"/>
      <c r="AA139" s="36"/>
      <c r="AB139" s="44"/>
      <c r="AC139" s="45"/>
      <c r="AD139" s="44"/>
      <c r="AE139" s="44"/>
      <c r="AF139" s="44">
        <f>AE139*E139*F139*H139*K139</f>
        <v>0</v>
      </c>
      <c r="AG139" s="45">
        <v>0</v>
      </c>
      <c r="AH139" s="44">
        <v>0</v>
      </c>
      <c r="AI139" s="45">
        <v>0</v>
      </c>
      <c r="AJ139" s="44">
        <f t="shared" si="554"/>
        <v>0</v>
      </c>
      <c r="AK139" s="45">
        <v>0</v>
      </c>
      <c r="AL139" s="44">
        <f t="shared" si="580"/>
        <v>0</v>
      </c>
      <c r="AM139" s="36"/>
      <c r="AN139" s="44">
        <f t="shared" si="555"/>
        <v>0</v>
      </c>
      <c r="AO139" s="45"/>
      <c r="AP139" s="44">
        <f t="shared" si="556"/>
        <v>0</v>
      </c>
      <c r="AQ139" s="45">
        <v>0</v>
      </c>
      <c r="AR139" s="44">
        <f t="shared" si="557"/>
        <v>0</v>
      </c>
      <c r="AS139" s="45">
        <v>0</v>
      </c>
      <c r="AT139" s="44">
        <f>SUM(AS139*$E139*$F139*$H139*$K139*$AH$10)</f>
        <v>0</v>
      </c>
      <c r="AU139" s="45"/>
      <c r="AV139" s="44">
        <f t="shared" si="558"/>
        <v>0</v>
      </c>
      <c r="AW139" s="45"/>
      <c r="AX139" s="44">
        <f t="shared" si="559"/>
        <v>0</v>
      </c>
      <c r="AY139" s="45"/>
      <c r="AZ139" s="44">
        <f t="shared" si="560"/>
        <v>0</v>
      </c>
      <c r="BA139" s="45">
        <v>0</v>
      </c>
      <c r="BB139" s="44">
        <f>SUM(BA139*$E139*$F139*$H139*$K139*$AL$10)</f>
        <v>0</v>
      </c>
      <c r="BC139" s="45">
        <v>0</v>
      </c>
      <c r="BD139" s="44">
        <f t="shared" si="561"/>
        <v>0</v>
      </c>
      <c r="BE139" s="45">
        <v>0</v>
      </c>
      <c r="BF139" s="44">
        <f t="shared" si="562"/>
        <v>0</v>
      </c>
      <c r="BG139" s="45">
        <v>0</v>
      </c>
      <c r="BH139" s="44">
        <f t="shared" si="563"/>
        <v>0</v>
      </c>
      <c r="BI139" s="45">
        <v>0</v>
      </c>
      <c r="BJ139" s="44">
        <f t="shared" si="564"/>
        <v>0</v>
      </c>
      <c r="BK139" s="45"/>
      <c r="BL139" s="44">
        <f t="shared" si="564"/>
        <v>0</v>
      </c>
      <c r="BM139" s="45">
        <v>0</v>
      </c>
      <c r="BN139" s="44">
        <f t="shared" si="565"/>
        <v>0</v>
      </c>
      <c r="BO139" s="45">
        <v>0</v>
      </c>
      <c r="BP139" s="44">
        <f t="shared" si="565"/>
        <v>0</v>
      </c>
      <c r="BQ139" s="87">
        <v>12</v>
      </c>
      <c r="BR139" s="44">
        <f t="shared" si="566"/>
        <v>606009.59999999998</v>
      </c>
      <c r="BS139" s="49"/>
      <c r="BT139" s="44">
        <f t="shared" si="567"/>
        <v>0</v>
      </c>
      <c r="BU139" s="45">
        <v>0</v>
      </c>
      <c r="BV139" s="44">
        <f t="shared" si="568"/>
        <v>0</v>
      </c>
      <c r="BW139" s="47">
        <v>3</v>
      </c>
      <c r="BX139" s="44">
        <f t="shared" si="568"/>
        <v>151502.39999999999</v>
      </c>
      <c r="BY139" s="45">
        <v>0</v>
      </c>
      <c r="BZ139" s="44">
        <f t="shared" si="569"/>
        <v>0</v>
      </c>
      <c r="CA139" s="48"/>
      <c r="CB139" s="44">
        <f t="shared" si="570"/>
        <v>0</v>
      </c>
      <c r="CC139" s="45">
        <v>0</v>
      </c>
      <c r="CD139" s="44">
        <f t="shared" si="571"/>
        <v>0</v>
      </c>
      <c r="CE139" s="45">
        <v>0</v>
      </c>
      <c r="CF139" s="44">
        <f t="shared" si="572"/>
        <v>0</v>
      </c>
      <c r="CG139" s="44">
        <v>0</v>
      </c>
      <c r="CH139" s="44">
        <f t="shared" si="573"/>
        <v>0</v>
      </c>
      <c r="CI139" s="45">
        <v>0</v>
      </c>
      <c r="CJ139" s="44">
        <f t="shared" si="574"/>
        <v>0</v>
      </c>
      <c r="CK139" s="45"/>
      <c r="CL139" s="44">
        <f t="shared" si="575"/>
        <v>0</v>
      </c>
      <c r="CM139" s="45"/>
      <c r="CN139" s="44">
        <f t="shared" si="576"/>
        <v>0</v>
      </c>
      <c r="CO139" s="45">
        <v>0</v>
      </c>
      <c r="CP139" s="44">
        <f t="shared" si="577"/>
        <v>0</v>
      </c>
      <c r="CQ139" s="33">
        <v>0</v>
      </c>
      <c r="CR139" s="44">
        <f t="shared" si="578"/>
        <v>0</v>
      </c>
      <c r="CS139" s="45">
        <v>0</v>
      </c>
      <c r="CT139" s="44">
        <f t="shared" si="581"/>
        <v>0</v>
      </c>
      <c r="CU139" s="44"/>
      <c r="CV139" s="44"/>
      <c r="CW139" s="44"/>
      <c r="CX139" s="44"/>
      <c r="CY139" s="44"/>
      <c r="CZ139" s="44"/>
      <c r="DA139" s="44"/>
      <c r="DB139" s="44"/>
      <c r="DC139" s="44"/>
      <c r="DD139" s="44"/>
      <c r="DE139" s="50">
        <f t="shared" si="579"/>
        <v>16</v>
      </c>
      <c r="DF139" s="50">
        <f t="shared" si="579"/>
        <v>799596</v>
      </c>
    </row>
    <row r="140" spans="1:110" s="6" customFormat="1" ht="45" x14ac:dyDescent="0.25">
      <c r="A140" s="70"/>
      <c r="B140" s="70">
        <v>110</v>
      </c>
      <c r="C140" s="71" t="s">
        <v>370</v>
      </c>
      <c r="D140" s="35" t="s">
        <v>371</v>
      </c>
      <c r="E140" s="36">
        <v>15030</v>
      </c>
      <c r="F140" s="37">
        <v>2.46</v>
      </c>
      <c r="G140" s="38"/>
      <c r="H140" s="39">
        <v>1</v>
      </c>
      <c r="I140" s="40"/>
      <c r="J140" s="40"/>
      <c r="K140" s="41">
        <v>1.4</v>
      </c>
      <c r="L140" s="41">
        <v>1.68</v>
      </c>
      <c r="M140" s="41">
        <v>2.23</v>
      </c>
      <c r="N140" s="42">
        <v>2.57</v>
      </c>
      <c r="O140" s="51">
        <v>1</v>
      </c>
      <c r="P140" s="44">
        <f>SUM(O140*$E140*$F140*$H140*$K140*$P$10)</f>
        <v>51763.32</v>
      </c>
      <c r="Q140" s="45">
        <v>0</v>
      </c>
      <c r="R140" s="44">
        <f t="shared" si="551"/>
        <v>0</v>
      </c>
      <c r="S140" s="45"/>
      <c r="T140" s="44">
        <f t="shared" si="552"/>
        <v>0</v>
      </c>
      <c r="U140" s="45">
        <v>0</v>
      </c>
      <c r="V140" s="44">
        <f t="shared" si="553"/>
        <v>0</v>
      </c>
      <c r="W140" s="45">
        <v>0</v>
      </c>
      <c r="X140" s="44"/>
      <c r="Y140" s="45"/>
      <c r="Z140" s="44"/>
      <c r="AA140" s="36"/>
      <c r="AB140" s="44"/>
      <c r="AC140" s="44"/>
      <c r="AD140" s="44"/>
      <c r="AE140" s="44"/>
      <c r="AF140" s="44">
        <f>AE140*E140*F140*H140*K140</f>
        <v>0</v>
      </c>
      <c r="AG140" s="45">
        <v>0</v>
      </c>
      <c r="AH140" s="44">
        <v>0</v>
      </c>
      <c r="AI140" s="45">
        <v>0</v>
      </c>
      <c r="AJ140" s="44">
        <f t="shared" si="554"/>
        <v>0</v>
      </c>
      <c r="AK140" s="45">
        <v>0</v>
      </c>
      <c r="AL140" s="44">
        <f t="shared" si="580"/>
        <v>0</v>
      </c>
      <c r="AM140" s="36"/>
      <c r="AN140" s="44">
        <f t="shared" si="555"/>
        <v>0</v>
      </c>
      <c r="AO140" s="45"/>
      <c r="AP140" s="44">
        <f t="shared" si="556"/>
        <v>0</v>
      </c>
      <c r="AQ140" s="45">
        <v>0</v>
      </c>
      <c r="AR140" s="44">
        <f t="shared" si="557"/>
        <v>0</v>
      </c>
      <c r="AS140" s="45">
        <v>0</v>
      </c>
      <c r="AT140" s="44">
        <f>SUM(AS140*$E140*$F140*$H140*$K140*$AH$10)</f>
        <v>0</v>
      </c>
      <c r="AU140" s="45"/>
      <c r="AV140" s="44">
        <f t="shared" si="558"/>
        <v>0</v>
      </c>
      <c r="AW140" s="45"/>
      <c r="AX140" s="44">
        <f t="shared" si="559"/>
        <v>0</v>
      </c>
      <c r="AY140" s="45"/>
      <c r="AZ140" s="44">
        <f t="shared" si="560"/>
        <v>0</v>
      </c>
      <c r="BA140" s="45">
        <v>0</v>
      </c>
      <c r="BB140" s="44">
        <f>SUM(BA140*$E140*$F140*$H140*$K140*$AL$10)</f>
        <v>0</v>
      </c>
      <c r="BC140" s="45">
        <v>0</v>
      </c>
      <c r="BD140" s="44">
        <f t="shared" si="561"/>
        <v>0</v>
      </c>
      <c r="BE140" s="45">
        <v>0</v>
      </c>
      <c r="BF140" s="44">
        <f t="shared" si="562"/>
        <v>0</v>
      </c>
      <c r="BG140" s="45">
        <v>0</v>
      </c>
      <c r="BH140" s="44">
        <f t="shared" si="563"/>
        <v>0</v>
      </c>
      <c r="BI140" s="45">
        <v>0</v>
      </c>
      <c r="BJ140" s="44">
        <f t="shared" si="564"/>
        <v>0</v>
      </c>
      <c r="BK140" s="45"/>
      <c r="BL140" s="44">
        <f t="shared" si="564"/>
        <v>0</v>
      </c>
      <c r="BM140" s="45">
        <v>0</v>
      </c>
      <c r="BN140" s="44">
        <f t="shared" si="565"/>
        <v>0</v>
      </c>
      <c r="BO140" s="45">
        <v>0</v>
      </c>
      <c r="BP140" s="44">
        <f t="shared" si="565"/>
        <v>0</v>
      </c>
      <c r="BQ140" s="87">
        <v>5</v>
      </c>
      <c r="BR140" s="44">
        <f t="shared" si="566"/>
        <v>310579.92</v>
      </c>
      <c r="BS140" s="45">
        <v>0</v>
      </c>
      <c r="BT140" s="44">
        <f t="shared" si="567"/>
        <v>0</v>
      </c>
      <c r="BU140" s="45">
        <v>0</v>
      </c>
      <c r="BV140" s="44">
        <f t="shared" si="568"/>
        <v>0</v>
      </c>
      <c r="BW140" s="48">
        <v>0</v>
      </c>
      <c r="BX140" s="44">
        <f t="shared" si="568"/>
        <v>0</v>
      </c>
      <c r="BY140" s="45">
        <v>0</v>
      </c>
      <c r="BZ140" s="44">
        <f t="shared" si="569"/>
        <v>0</v>
      </c>
      <c r="CA140" s="48"/>
      <c r="CB140" s="44">
        <f t="shared" si="570"/>
        <v>0</v>
      </c>
      <c r="CC140" s="45">
        <v>0</v>
      </c>
      <c r="CD140" s="44">
        <f t="shared" si="571"/>
        <v>0</v>
      </c>
      <c r="CE140" s="45">
        <v>0</v>
      </c>
      <c r="CF140" s="44">
        <f t="shared" si="572"/>
        <v>0</v>
      </c>
      <c r="CG140" s="44">
        <v>0</v>
      </c>
      <c r="CH140" s="44">
        <f t="shared" si="573"/>
        <v>0</v>
      </c>
      <c r="CI140" s="45">
        <v>0</v>
      </c>
      <c r="CJ140" s="44">
        <f t="shared" si="574"/>
        <v>0</v>
      </c>
      <c r="CK140" s="45"/>
      <c r="CL140" s="44">
        <f t="shared" si="575"/>
        <v>0</v>
      </c>
      <c r="CM140" s="45"/>
      <c r="CN140" s="44">
        <f t="shared" si="576"/>
        <v>0</v>
      </c>
      <c r="CO140" s="45">
        <v>0</v>
      </c>
      <c r="CP140" s="44">
        <f t="shared" si="577"/>
        <v>0</v>
      </c>
      <c r="CQ140" s="33">
        <v>0</v>
      </c>
      <c r="CR140" s="44">
        <f t="shared" si="578"/>
        <v>0</v>
      </c>
      <c r="CS140" s="45">
        <v>0</v>
      </c>
      <c r="CT140" s="44">
        <f t="shared" si="581"/>
        <v>0</v>
      </c>
      <c r="CU140" s="44"/>
      <c r="CV140" s="44"/>
      <c r="CW140" s="44"/>
      <c r="CX140" s="44"/>
      <c r="CY140" s="44"/>
      <c r="CZ140" s="44"/>
      <c r="DA140" s="44"/>
      <c r="DB140" s="44"/>
      <c r="DC140" s="44"/>
      <c r="DD140" s="44"/>
      <c r="DE140" s="50">
        <f t="shared" si="579"/>
        <v>6</v>
      </c>
      <c r="DF140" s="50">
        <f t="shared" si="579"/>
        <v>362343.24</v>
      </c>
    </row>
    <row r="141" spans="1:110" s="6" customFormat="1" ht="25.5" customHeight="1" x14ac:dyDescent="0.25">
      <c r="A141" s="70"/>
      <c r="B141" s="70">
        <v>111</v>
      </c>
      <c r="C141" s="71" t="s">
        <v>372</v>
      </c>
      <c r="D141" s="35" t="s">
        <v>373</v>
      </c>
      <c r="E141" s="36">
        <v>15030</v>
      </c>
      <c r="F141" s="102">
        <v>51.86</v>
      </c>
      <c r="G141" s="103">
        <v>2.3E-3</v>
      </c>
      <c r="H141" s="39">
        <v>1</v>
      </c>
      <c r="I141" s="40"/>
      <c r="J141" s="40"/>
      <c r="K141" s="41">
        <v>1.4</v>
      </c>
      <c r="L141" s="41">
        <v>1.68</v>
      </c>
      <c r="M141" s="41">
        <v>2.23</v>
      </c>
      <c r="N141" s="42">
        <v>2.57</v>
      </c>
      <c r="O141" s="51"/>
      <c r="P141" s="62">
        <f>(O141*$E141*$F141*((1-$G141)+$G141*$K141*$H141))</f>
        <v>0</v>
      </c>
      <c r="Q141" s="51"/>
      <c r="R141" s="44">
        <f t="shared" si="551"/>
        <v>0</v>
      </c>
      <c r="S141" s="51"/>
      <c r="T141" s="62">
        <f t="shared" ref="T141" si="582">(S141*$E141*$F141*((1-$G141)+$G141*$K141*$H141))</f>
        <v>0</v>
      </c>
      <c r="U141" s="51"/>
      <c r="V141" s="44">
        <f t="shared" si="553"/>
        <v>0</v>
      </c>
      <c r="W141" s="51"/>
      <c r="X141" s="44"/>
      <c r="Y141" s="45"/>
      <c r="Z141" s="62">
        <f t="shared" ref="Z141" si="583">(Y141*$E141*$F141*((1-$G141)+$G141*$K141*$H141))</f>
        <v>0</v>
      </c>
      <c r="AA141" s="36"/>
      <c r="AB141" s="44"/>
      <c r="AC141" s="51"/>
      <c r="AD141" s="62">
        <f t="shared" ref="AD141" si="584">(AC141*$E141*$F141*((1-$G141)+$G141*$K141*$H141))</f>
        <v>0</v>
      </c>
      <c r="AE141" s="51"/>
      <c r="AF141" s="62">
        <f>(AE141*$E141*$F141*((1-$G141)+$G141*$K141*$H141))</f>
        <v>0</v>
      </c>
      <c r="AG141" s="51"/>
      <c r="AH141" s="62">
        <f t="shared" ref="AH141" si="585">(AG141*$E141*$F141*((1-$G141)+$G141*$K141*$H141))</f>
        <v>0</v>
      </c>
      <c r="AI141" s="51"/>
      <c r="AJ141" s="44">
        <f t="shared" si="554"/>
        <v>0</v>
      </c>
      <c r="AK141" s="51"/>
      <c r="AL141" s="44">
        <f t="shared" si="580"/>
        <v>0</v>
      </c>
      <c r="AM141" s="36"/>
      <c r="AN141" s="44">
        <f t="shared" si="555"/>
        <v>0</v>
      </c>
      <c r="AO141" s="51"/>
      <c r="AP141" s="44">
        <f t="shared" si="556"/>
        <v>0</v>
      </c>
      <c r="AQ141" s="51"/>
      <c r="AR141" s="44">
        <f t="shared" si="557"/>
        <v>0</v>
      </c>
      <c r="AS141" s="51"/>
      <c r="AT141" s="44"/>
      <c r="AU141" s="51"/>
      <c r="AV141" s="44">
        <f t="shared" si="558"/>
        <v>0</v>
      </c>
      <c r="AW141" s="51"/>
      <c r="AX141" s="44"/>
      <c r="AY141" s="51"/>
      <c r="AZ141" s="44">
        <f t="shared" si="560"/>
        <v>0</v>
      </c>
      <c r="BA141" s="51"/>
      <c r="BB141" s="44"/>
      <c r="BC141" s="51"/>
      <c r="BD141" s="62">
        <f>(BC141*$E141*$F141*((1-$G141)+$G141*$K141*$H141*BD$10))</f>
        <v>0</v>
      </c>
      <c r="BE141" s="51"/>
      <c r="BF141" s="62">
        <f>(BE141*$E141*$F141*((1-$G141)+$G141*$K141*$H141*BF$10))</f>
        <v>0</v>
      </c>
      <c r="BG141" s="51"/>
      <c r="BH141" s="62">
        <f>(BG141*$E141*$F141*((1-$G141)+$G141*$K141*$H141*BH$10))</f>
        <v>0</v>
      </c>
      <c r="BI141" s="51"/>
      <c r="BJ141" s="62">
        <f>(BI141*$E141*$F141*((1-$G141)+$G141*$K141*$H141*BJ$10))</f>
        <v>0</v>
      </c>
      <c r="BK141" s="51"/>
      <c r="BL141" s="62">
        <f>(BK141*$E141*$F141*((1-$G141)+$G141*$K141*$H141*BL$10))</f>
        <v>0</v>
      </c>
      <c r="BM141" s="51"/>
      <c r="BN141" s="62">
        <f t="shared" ref="BN141:BP141" si="586">(BM141*$E141*$F141*((1-$G141)+$G141*$L141*$H141*BN$10))</f>
        <v>0</v>
      </c>
      <c r="BO141" s="51"/>
      <c r="BP141" s="62">
        <f t="shared" si="586"/>
        <v>0</v>
      </c>
      <c r="BQ141" s="95">
        <v>0</v>
      </c>
      <c r="BR141" s="62">
        <f t="shared" ref="BR141" si="587">(BQ141*$E141*$F141*((1-$G141)+$G141*$L141*$H141*BR$10))</f>
        <v>0</v>
      </c>
      <c r="BS141" s="51"/>
      <c r="BT141" s="62">
        <f t="shared" ref="BT141" si="588">(BS141*$E141*$F141*((1-$G141)+$G141*$L141*$H141*BT$10))</f>
        <v>0</v>
      </c>
      <c r="BU141" s="51"/>
      <c r="BV141" s="62">
        <f t="shared" ref="BV141:BX141" si="589">(BU141*$E141*$F141*((1-$G141)+$G141*$L141*$H141*BV$10))</f>
        <v>0</v>
      </c>
      <c r="BW141" s="53"/>
      <c r="BX141" s="62">
        <f t="shared" si="589"/>
        <v>0</v>
      </c>
      <c r="BY141" s="51"/>
      <c r="BZ141" s="62">
        <f t="shared" ref="BZ141" si="590">(BY141*$E141*$F141*((1-$G141)+$G141*$L141*$H141*BZ$10))</f>
        <v>0</v>
      </c>
      <c r="CA141" s="53"/>
      <c r="CB141" s="62">
        <f t="shared" ref="CB141" si="591">(CA141*$E141*$F141*((1-$G141)+$G141*$L141*$H141*CB$10))</f>
        <v>0</v>
      </c>
      <c r="CC141" s="51"/>
      <c r="CD141" s="62">
        <f t="shared" ref="CD141" si="592">(CC141*$E141*$F141*((1-$G141)+$G141*$L141*$H141*CD$10))</f>
        <v>0</v>
      </c>
      <c r="CE141" s="51"/>
      <c r="CF141" s="62">
        <f t="shared" ref="CF141" si="593">(CE141*$E141*$F141*((1-$G141)+$G141*$L141*$H141*CF$10))</f>
        <v>0</v>
      </c>
      <c r="CG141" s="43"/>
      <c r="CH141" s="62">
        <f t="shared" ref="CH141" si="594">(CG141*$E141*$F141*((1-$G141)+$G141*$L141*$H141*CH$10))</f>
        <v>0</v>
      </c>
      <c r="CI141" s="51"/>
      <c r="CJ141" s="62">
        <f t="shared" ref="CJ141" si="595">(CI141*$E141*$F141*((1-$G141)+$G141*$L141*$H141*CJ$10))</f>
        <v>0</v>
      </c>
      <c r="CK141" s="51"/>
      <c r="CL141" s="62">
        <f t="shared" ref="CL141" si="596">(CK141*$E141*$F141*((1-$G141)+$G141*$L141*$H141*CL$10))</f>
        <v>0</v>
      </c>
      <c r="CM141" s="51"/>
      <c r="CN141" s="62">
        <f t="shared" ref="CN141" si="597">(CM141*$E141*$F141*((1-$G141)+$G141*$L141*$H141*CN$10))</f>
        <v>0</v>
      </c>
      <c r="CO141" s="51"/>
      <c r="CP141" s="62">
        <f t="shared" ref="CP141" si="598">(CO141*$E141*$F141*((1-$G141)+$G141*$L141*$H141*CP$10))</f>
        <v>0</v>
      </c>
      <c r="CQ141" s="88"/>
      <c r="CR141" s="62">
        <f>(CQ141*$E141*$F141*((1-$G141)+$G141*$M141*$H141*CR$10))</f>
        <v>0</v>
      </c>
      <c r="CS141" s="51"/>
      <c r="CT141" s="62">
        <f t="shared" ref="CT141" si="599">(CS141*$E141*$F141*((1-$G141)+$G141*$N141*$H141))</f>
        <v>0</v>
      </c>
      <c r="CU141" s="44"/>
      <c r="CV141" s="44"/>
      <c r="CW141" s="44"/>
      <c r="CX141" s="44"/>
      <c r="CY141" s="44"/>
      <c r="CZ141" s="44"/>
      <c r="DA141" s="44"/>
      <c r="DB141" s="44"/>
      <c r="DC141" s="44"/>
      <c r="DD141" s="44"/>
      <c r="DE141" s="50">
        <f t="shared" si="579"/>
        <v>0</v>
      </c>
      <c r="DF141" s="50">
        <f t="shared" si="579"/>
        <v>0</v>
      </c>
    </row>
    <row r="142" spans="1:110" ht="15" x14ac:dyDescent="0.25">
      <c r="A142" s="163">
        <v>21</v>
      </c>
      <c r="B142" s="163"/>
      <c r="C142" s="190" t="s">
        <v>374</v>
      </c>
      <c r="D142" s="169" t="s">
        <v>375</v>
      </c>
      <c r="E142" s="175">
        <v>15030</v>
      </c>
      <c r="F142" s="180"/>
      <c r="G142" s="177"/>
      <c r="H142" s="167"/>
      <c r="I142" s="146"/>
      <c r="J142" s="146"/>
      <c r="K142" s="41">
        <v>1.4</v>
      </c>
      <c r="L142" s="41">
        <v>1.68</v>
      </c>
      <c r="M142" s="41">
        <v>2.23</v>
      </c>
      <c r="N142" s="42">
        <v>2.57</v>
      </c>
      <c r="O142" s="181">
        <f t="shared" ref="O142:BZ142" si="600">SUM(O143:O149)</f>
        <v>0</v>
      </c>
      <c r="P142" s="181">
        <f t="shared" si="600"/>
        <v>0</v>
      </c>
      <c r="Q142" s="181">
        <f t="shared" si="600"/>
        <v>0</v>
      </c>
      <c r="R142" s="181">
        <f t="shared" si="600"/>
        <v>0</v>
      </c>
      <c r="S142" s="181">
        <f t="shared" si="600"/>
        <v>0</v>
      </c>
      <c r="T142" s="181">
        <f t="shared" si="600"/>
        <v>0</v>
      </c>
      <c r="U142" s="155">
        <f t="shared" si="600"/>
        <v>0</v>
      </c>
      <c r="V142" s="155">
        <f t="shared" si="600"/>
        <v>0</v>
      </c>
      <c r="W142" s="155">
        <f t="shared" si="600"/>
        <v>0</v>
      </c>
      <c r="X142" s="155">
        <f t="shared" si="600"/>
        <v>0</v>
      </c>
      <c r="Y142" s="155">
        <f t="shared" si="600"/>
        <v>0</v>
      </c>
      <c r="Z142" s="155">
        <f t="shared" si="600"/>
        <v>0</v>
      </c>
      <c r="AA142" s="155">
        <f t="shared" si="600"/>
        <v>0</v>
      </c>
      <c r="AB142" s="155">
        <f t="shared" si="600"/>
        <v>0</v>
      </c>
      <c r="AC142" s="155">
        <f t="shared" si="600"/>
        <v>0</v>
      </c>
      <c r="AD142" s="155">
        <f t="shared" si="600"/>
        <v>0</v>
      </c>
      <c r="AE142" s="155">
        <f t="shared" si="600"/>
        <v>0</v>
      </c>
      <c r="AF142" s="155">
        <f t="shared" si="600"/>
        <v>0</v>
      </c>
      <c r="AG142" s="155">
        <f t="shared" si="600"/>
        <v>110</v>
      </c>
      <c r="AH142" s="155">
        <f t="shared" si="600"/>
        <v>2840670</v>
      </c>
      <c r="AI142" s="155">
        <f t="shared" si="600"/>
        <v>0</v>
      </c>
      <c r="AJ142" s="155">
        <f t="shared" si="600"/>
        <v>0</v>
      </c>
      <c r="AK142" s="155">
        <f t="shared" si="600"/>
        <v>0</v>
      </c>
      <c r="AL142" s="155">
        <f t="shared" si="600"/>
        <v>0</v>
      </c>
      <c r="AM142" s="155">
        <f t="shared" si="600"/>
        <v>0</v>
      </c>
      <c r="AN142" s="155">
        <f t="shared" si="600"/>
        <v>0</v>
      </c>
      <c r="AO142" s="155">
        <f t="shared" si="600"/>
        <v>0</v>
      </c>
      <c r="AP142" s="155">
        <f t="shared" si="600"/>
        <v>0</v>
      </c>
      <c r="AQ142" s="155">
        <f t="shared" si="600"/>
        <v>0</v>
      </c>
      <c r="AR142" s="155">
        <f t="shared" si="600"/>
        <v>0</v>
      </c>
      <c r="AS142" s="155">
        <f t="shared" si="600"/>
        <v>0</v>
      </c>
      <c r="AT142" s="155">
        <f t="shared" si="600"/>
        <v>0</v>
      </c>
      <c r="AU142" s="155">
        <f t="shared" si="600"/>
        <v>0</v>
      </c>
      <c r="AV142" s="155">
        <f t="shared" si="600"/>
        <v>0</v>
      </c>
      <c r="AW142" s="155">
        <f t="shared" si="600"/>
        <v>0</v>
      </c>
      <c r="AX142" s="155">
        <f t="shared" si="600"/>
        <v>0</v>
      </c>
      <c r="AY142" s="155">
        <f t="shared" si="600"/>
        <v>0</v>
      </c>
      <c r="AZ142" s="155">
        <f t="shared" si="600"/>
        <v>0</v>
      </c>
      <c r="BA142" s="155">
        <f t="shared" si="600"/>
        <v>0</v>
      </c>
      <c r="BB142" s="155">
        <f t="shared" si="600"/>
        <v>0</v>
      </c>
      <c r="BC142" s="155">
        <f t="shared" si="600"/>
        <v>0</v>
      </c>
      <c r="BD142" s="155">
        <f t="shared" si="600"/>
        <v>0</v>
      </c>
      <c r="BE142" s="155">
        <f t="shared" si="600"/>
        <v>0</v>
      </c>
      <c r="BF142" s="155">
        <f t="shared" si="600"/>
        <v>0</v>
      </c>
      <c r="BG142" s="155">
        <f t="shared" si="600"/>
        <v>0</v>
      </c>
      <c r="BH142" s="155">
        <f t="shared" si="600"/>
        <v>0</v>
      </c>
      <c r="BI142" s="155">
        <f t="shared" si="600"/>
        <v>0</v>
      </c>
      <c r="BJ142" s="155">
        <f t="shared" si="600"/>
        <v>0</v>
      </c>
      <c r="BK142" s="155">
        <f t="shared" si="600"/>
        <v>0</v>
      </c>
      <c r="BL142" s="155">
        <f t="shared" si="600"/>
        <v>0</v>
      </c>
      <c r="BM142" s="155">
        <f t="shared" si="600"/>
        <v>0</v>
      </c>
      <c r="BN142" s="155">
        <f t="shared" si="600"/>
        <v>0</v>
      </c>
      <c r="BO142" s="155">
        <f t="shared" si="600"/>
        <v>0</v>
      </c>
      <c r="BP142" s="155">
        <f t="shared" si="600"/>
        <v>0</v>
      </c>
      <c r="BQ142" s="155">
        <f t="shared" si="600"/>
        <v>140</v>
      </c>
      <c r="BR142" s="155">
        <f t="shared" si="600"/>
        <v>2194259.7599999998</v>
      </c>
      <c r="BS142" s="155">
        <f t="shared" si="600"/>
        <v>0</v>
      </c>
      <c r="BT142" s="155">
        <f t="shared" si="600"/>
        <v>0</v>
      </c>
      <c r="BU142" s="155">
        <f t="shared" si="600"/>
        <v>0</v>
      </c>
      <c r="BV142" s="155">
        <f t="shared" si="600"/>
        <v>0</v>
      </c>
      <c r="BW142" s="155">
        <f t="shared" si="600"/>
        <v>0</v>
      </c>
      <c r="BX142" s="155">
        <f t="shared" si="600"/>
        <v>0</v>
      </c>
      <c r="BY142" s="155">
        <f t="shared" si="600"/>
        <v>4</v>
      </c>
      <c r="BZ142" s="155">
        <f t="shared" si="600"/>
        <v>39390.623999999996</v>
      </c>
      <c r="CA142" s="155">
        <f t="shared" ref="CA142:DF142" si="601">SUM(CA143:CA149)</f>
        <v>0</v>
      </c>
      <c r="CB142" s="155">
        <f t="shared" si="601"/>
        <v>0</v>
      </c>
      <c r="CC142" s="155">
        <f t="shared" si="601"/>
        <v>0</v>
      </c>
      <c r="CD142" s="155">
        <f t="shared" si="601"/>
        <v>0</v>
      </c>
      <c r="CE142" s="155">
        <f t="shared" si="601"/>
        <v>0</v>
      </c>
      <c r="CF142" s="155">
        <f t="shared" si="601"/>
        <v>0</v>
      </c>
      <c r="CG142" s="155">
        <f t="shared" si="601"/>
        <v>0</v>
      </c>
      <c r="CH142" s="155">
        <f t="shared" si="601"/>
        <v>0</v>
      </c>
      <c r="CI142" s="155">
        <f t="shared" si="601"/>
        <v>0</v>
      </c>
      <c r="CJ142" s="155">
        <f t="shared" si="601"/>
        <v>0</v>
      </c>
      <c r="CK142" s="155">
        <f t="shared" si="601"/>
        <v>0</v>
      </c>
      <c r="CL142" s="155">
        <f t="shared" si="601"/>
        <v>0</v>
      </c>
      <c r="CM142" s="155">
        <f t="shared" si="601"/>
        <v>13</v>
      </c>
      <c r="CN142" s="155">
        <f t="shared" si="601"/>
        <v>128019.52800000001</v>
      </c>
      <c r="CO142" s="155">
        <f t="shared" si="601"/>
        <v>0</v>
      </c>
      <c r="CP142" s="155">
        <f t="shared" si="601"/>
        <v>0</v>
      </c>
      <c r="CQ142" s="155">
        <f t="shared" si="601"/>
        <v>2</v>
      </c>
      <c r="CR142" s="155">
        <f t="shared" si="601"/>
        <v>26143.182000000001</v>
      </c>
      <c r="CS142" s="155">
        <f t="shared" si="601"/>
        <v>0</v>
      </c>
      <c r="CT142" s="155">
        <f t="shared" si="601"/>
        <v>0</v>
      </c>
      <c r="CU142" s="155">
        <f t="shared" si="601"/>
        <v>0</v>
      </c>
      <c r="CV142" s="155">
        <f t="shared" si="601"/>
        <v>0</v>
      </c>
      <c r="CW142" s="155">
        <f t="shared" si="601"/>
        <v>0</v>
      </c>
      <c r="CX142" s="155">
        <f t="shared" si="601"/>
        <v>0</v>
      </c>
      <c r="CY142" s="155">
        <f t="shared" si="601"/>
        <v>0</v>
      </c>
      <c r="CZ142" s="155">
        <f t="shared" si="601"/>
        <v>0</v>
      </c>
      <c r="DA142" s="155">
        <f t="shared" si="601"/>
        <v>0</v>
      </c>
      <c r="DB142" s="155">
        <f t="shared" si="601"/>
        <v>0</v>
      </c>
      <c r="DC142" s="155">
        <f t="shared" si="601"/>
        <v>0</v>
      </c>
      <c r="DD142" s="155">
        <f t="shared" si="601"/>
        <v>0</v>
      </c>
      <c r="DE142" s="155">
        <f t="shared" si="601"/>
        <v>269</v>
      </c>
      <c r="DF142" s="155">
        <f t="shared" si="601"/>
        <v>5228483.0939999996</v>
      </c>
    </row>
    <row r="143" spans="1:110" s="6" customFormat="1" ht="23.25" customHeight="1" x14ac:dyDescent="0.25">
      <c r="A143" s="70"/>
      <c r="B143" s="70">
        <v>112</v>
      </c>
      <c r="C143" s="71" t="s">
        <v>376</v>
      </c>
      <c r="D143" s="35" t="s">
        <v>377</v>
      </c>
      <c r="E143" s="36">
        <v>15030</v>
      </c>
      <c r="F143" s="37">
        <v>0.39</v>
      </c>
      <c r="G143" s="38"/>
      <c r="H143" s="39">
        <v>1</v>
      </c>
      <c r="I143" s="40"/>
      <c r="J143" s="40"/>
      <c r="K143" s="41">
        <v>1.4</v>
      </c>
      <c r="L143" s="41">
        <v>1.68</v>
      </c>
      <c r="M143" s="41">
        <v>2.23</v>
      </c>
      <c r="N143" s="42">
        <v>2.57</v>
      </c>
      <c r="O143" s="51">
        <v>0</v>
      </c>
      <c r="P143" s="44">
        <f t="shared" ref="P143:P148" si="602">SUM(O143*$E143*$F143*$H143*$K143*$P$10)</f>
        <v>0</v>
      </c>
      <c r="Q143" s="45">
        <v>0</v>
      </c>
      <c r="R143" s="44">
        <f t="shared" ref="R143:R149" si="603">SUM(Q143*$E143*$F143*$H143*$K143*R$10)</f>
        <v>0</v>
      </c>
      <c r="S143" s="45">
        <v>0</v>
      </c>
      <c r="T143" s="44">
        <f t="shared" ref="T143:T148" si="604">SUM(S143*$E143*$F143*$H143*$K143*T$10)</f>
        <v>0</v>
      </c>
      <c r="U143" s="45">
        <v>0</v>
      </c>
      <c r="V143" s="44">
        <f t="shared" ref="V143:V149" si="605">SUM(U143*$E143*$F143*$H143*$K143*$V$10)</f>
        <v>0</v>
      </c>
      <c r="W143" s="45">
        <v>0</v>
      </c>
      <c r="X143" s="44"/>
      <c r="Y143" s="45"/>
      <c r="Z143" s="44"/>
      <c r="AA143" s="36"/>
      <c r="AB143" s="44">
        <f t="shared" ref="AB143:AB148" si="606">AA143*E143*F143*H143*K143</f>
        <v>0</v>
      </c>
      <c r="AC143" s="44"/>
      <c r="AD143" s="44"/>
      <c r="AE143" s="45">
        <v>0</v>
      </c>
      <c r="AF143" s="44">
        <v>0</v>
      </c>
      <c r="AG143" s="48">
        <v>55</v>
      </c>
      <c r="AH143" s="44">
        <f t="shared" ref="AH143:AH144" si="607">AG143*$E143*$F143*$H143*$K143*AH$10</f>
        <v>451350.89999999997</v>
      </c>
      <c r="AI143" s="45">
        <v>0</v>
      </c>
      <c r="AJ143" s="44">
        <f t="shared" ref="AJ143:AJ148" si="608">AI143*$E143*$F143*$H143*$L143*AJ$10</f>
        <v>0</v>
      </c>
      <c r="AK143" s="45"/>
      <c r="AL143" s="44">
        <f t="shared" ref="AL143:AL148" si="609">AK143*$E143*$F143*$H143*$L143*$AD$10</f>
        <v>0</v>
      </c>
      <c r="AM143" s="36"/>
      <c r="AN143" s="44">
        <f t="shared" ref="AN143:AN148" si="610">SUM(AM143*$E143*$F143*$H143*$K143*$AN$10)</f>
        <v>0</v>
      </c>
      <c r="AO143" s="45"/>
      <c r="AP143" s="44">
        <f t="shared" ref="AP143:AP149" si="611">SUM(AO143*$E143*$F143*$H143*$K143*AP$10)</f>
        <v>0</v>
      </c>
      <c r="AQ143" s="45">
        <v>0</v>
      </c>
      <c r="AR143" s="44">
        <f t="shared" ref="AR143:AR148" si="612">SUM(AQ143*$E143*$F143*$H143*$K143*AR$10)</f>
        <v>0</v>
      </c>
      <c r="AS143" s="45">
        <v>0</v>
      </c>
      <c r="AT143" s="44">
        <f t="shared" ref="AT143:AT148" si="613">SUM(AS143*$E143*$F143*$H143*$K143*$AH$10)</f>
        <v>0</v>
      </c>
      <c r="AU143" s="45"/>
      <c r="AV143" s="44">
        <f t="shared" ref="AV143:AV148" si="614">SUM(AU143*$E143*$F143*$H143*$K143*AV$10)</f>
        <v>0</v>
      </c>
      <c r="AW143" s="45"/>
      <c r="AX143" s="44">
        <f t="shared" ref="AX143:AX148" si="615">SUM(AW143*$E143*$F143*$H143*$K143*AX$10)</f>
        <v>0</v>
      </c>
      <c r="AY143" s="45"/>
      <c r="AZ143" s="44">
        <f t="shared" ref="AZ143:AZ148" si="616">SUM(AY143*$E143*$F143*$H143*$K143*$AZ$10)</f>
        <v>0</v>
      </c>
      <c r="BA143" s="45">
        <v>0</v>
      </c>
      <c r="BB143" s="44">
        <f t="shared" ref="BB143:BB148" si="617">SUM(BA143*$E143*$F143*$H143*$K143*$AL$10)</f>
        <v>0</v>
      </c>
      <c r="BC143" s="45">
        <v>0</v>
      </c>
      <c r="BD143" s="44">
        <f t="shared" ref="BD143:BD148" si="618">SUM(BC143*$E143*$F143*$H143*$K143*BD$10)</f>
        <v>0</v>
      </c>
      <c r="BE143" s="45"/>
      <c r="BF143" s="44">
        <f t="shared" ref="BF143:BF148" si="619">SUM(BE143*$E143*$F143*$H143*$K143*BF$10)</f>
        <v>0</v>
      </c>
      <c r="BG143" s="45">
        <v>0</v>
      </c>
      <c r="BH143" s="44">
        <f t="shared" ref="BH143:BH148" si="620">SUM(BG143*$E143*$F143*$H143*$K143*BH$10)</f>
        <v>0</v>
      </c>
      <c r="BI143" s="45">
        <v>0</v>
      </c>
      <c r="BJ143" s="44">
        <f t="shared" ref="BJ143:BL148" si="621">SUM(BI143*$E143*$F143*$H143*$K143*BJ$10)</f>
        <v>0</v>
      </c>
      <c r="BK143" s="45"/>
      <c r="BL143" s="44">
        <f t="shared" si="621"/>
        <v>0</v>
      </c>
      <c r="BM143" s="45">
        <v>0</v>
      </c>
      <c r="BN143" s="44">
        <f t="shared" ref="BN143:BP148" si="622">BM143*$E143*$F143*$H143*$L143*BN$10</f>
        <v>0</v>
      </c>
      <c r="BO143" s="45">
        <v>0</v>
      </c>
      <c r="BP143" s="44">
        <f t="shared" si="622"/>
        <v>0</v>
      </c>
      <c r="BQ143" s="87">
        <v>100</v>
      </c>
      <c r="BR143" s="44">
        <f t="shared" ref="BR143:BR148" si="623">BQ143*$E143*$F143*$H143*$L143*BR$10</f>
        <v>984765.6</v>
      </c>
      <c r="BS143" s="45"/>
      <c r="BT143" s="44">
        <f t="shared" ref="BT143:BT148" si="624">BS143*$E143*$F143*$H143*$L143*BT$10</f>
        <v>0</v>
      </c>
      <c r="BU143" s="45">
        <v>0</v>
      </c>
      <c r="BV143" s="44">
        <f t="shared" ref="BV143:BX148" si="625">BU143*$E143*$F143*$H143*$L143*BV$10</f>
        <v>0</v>
      </c>
      <c r="BW143" s="48"/>
      <c r="BX143" s="44">
        <f t="shared" si="625"/>
        <v>0</v>
      </c>
      <c r="BY143" s="44">
        <v>4</v>
      </c>
      <c r="BZ143" s="44">
        <f t="shared" ref="BZ143:BZ148" si="626">BY143*$E143*$F143*$H143*$L143*BZ$10</f>
        <v>39390.623999999996</v>
      </c>
      <c r="CA143" s="48"/>
      <c r="CB143" s="44">
        <f t="shared" ref="CB143:CB148" si="627">CA143*$E143*$F143*$H143*$L143*CB$10</f>
        <v>0</v>
      </c>
      <c r="CC143" s="45"/>
      <c r="CD143" s="44">
        <f t="shared" ref="CD143:CD148" si="628">CC143*$E143*$F143*$H143*$L143*CD$10</f>
        <v>0</v>
      </c>
      <c r="CE143" s="45">
        <v>0</v>
      </c>
      <c r="CF143" s="44">
        <f t="shared" ref="CF143:CF148" si="629">CE143*$E143*$F143*$H143*$L143*CF$10</f>
        <v>0</v>
      </c>
      <c r="CG143" s="44">
        <v>0</v>
      </c>
      <c r="CH143" s="44">
        <f t="shared" ref="CH143:CH148" si="630">CG143*$E143*$F143*$H143*$L143*CH$10</f>
        <v>0</v>
      </c>
      <c r="CI143" s="45">
        <v>0</v>
      </c>
      <c r="CJ143" s="44">
        <f t="shared" ref="CJ143:CJ148" si="631">CI143*$E143*$F143*$H143*$L143*CJ$10</f>
        <v>0</v>
      </c>
      <c r="CK143" s="45"/>
      <c r="CL143" s="44">
        <f t="shared" ref="CL143:CL148" si="632">CK143*$E143*$F143*$H143*$L143*CL$10</f>
        <v>0</v>
      </c>
      <c r="CM143" s="44">
        <v>13</v>
      </c>
      <c r="CN143" s="44">
        <f t="shared" ref="CN143:CN148" si="633">CM143*$E143*$F143*$H143*$L143*CN$10</f>
        <v>128019.52800000001</v>
      </c>
      <c r="CO143" s="45">
        <v>0</v>
      </c>
      <c r="CP143" s="44">
        <f t="shared" ref="CP143:CP148" si="634">CO143*$E143*$F143*$H143*$L143*CP$10</f>
        <v>0</v>
      </c>
      <c r="CQ143" s="91">
        <v>2</v>
      </c>
      <c r="CR143" s="44">
        <f t="shared" ref="CR143:CR148" si="635">CQ143*$E143*$F143*$H143*$M143*CR$10</f>
        <v>26143.182000000001</v>
      </c>
      <c r="CS143" s="49"/>
      <c r="CT143" s="44">
        <f t="shared" ref="CT143:CT147" si="636">CS143*$E143*$F143*$H143*$N143*$CT$10</f>
        <v>0</v>
      </c>
      <c r="CU143" s="44"/>
      <c r="CV143" s="44"/>
      <c r="CW143" s="44"/>
      <c r="CX143" s="44"/>
      <c r="CY143" s="44"/>
      <c r="CZ143" s="44"/>
      <c r="DA143" s="44"/>
      <c r="DB143" s="44"/>
      <c r="DC143" s="44"/>
      <c r="DD143" s="44"/>
      <c r="DE143" s="50">
        <f t="shared" ref="DE143:DF149" si="637">SUM(Q143+O143+S143+U143+AC143+Y143+W143+AE143+AI143+AG143+AK143+AQ143+BM143+BS143+AO143+BA143+BC143+CE143+CG143+CC143+CI143+CK143+BW143+BY143+AS143+AU143+AW143+BO143+BQ143+BU143+BE143+BG143+BI143+BK143+CA143+CM143+CO143+CQ143+CS143+CU143+CW143+DC143+DA143)</f>
        <v>174</v>
      </c>
      <c r="DF143" s="50">
        <f t="shared" si="637"/>
        <v>1629669.8339999998</v>
      </c>
    </row>
    <row r="144" spans="1:110" s="6" customFormat="1" x14ac:dyDescent="0.25">
      <c r="A144" s="70"/>
      <c r="B144" s="70">
        <v>113</v>
      </c>
      <c r="C144" s="71" t="s">
        <v>378</v>
      </c>
      <c r="D144" s="35" t="s">
        <v>379</v>
      </c>
      <c r="E144" s="36">
        <v>15030</v>
      </c>
      <c r="F144" s="102">
        <v>0.67</v>
      </c>
      <c r="G144" s="38"/>
      <c r="H144" s="39">
        <v>1</v>
      </c>
      <c r="I144" s="78"/>
      <c r="J144" s="78"/>
      <c r="K144" s="41">
        <v>1.4</v>
      </c>
      <c r="L144" s="41">
        <v>1.68</v>
      </c>
      <c r="M144" s="41">
        <v>2.23</v>
      </c>
      <c r="N144" s="42">
        <v>2.57</v>
      </c>
      <c r="O144" s="51">
        <v>0</v>
      </c>
      <c r="P144" s="44">
        <f t="shared" si="602"/>
        <v>0</v>
      </c>
      <c r="Q144" s="45">
        <v>0</v>
      </c>
      <c r="R144" s="44">
        <f t="shared" si="603"/>
        <v>0</v>
      </c>
      <c r="S144" s="45">
        <v>0</v>
      </c>
      <c r="T144" s="44">
        <f t="shared" si="604"/>
        <v>0</v>
      </c>
      <c r="U144" s="45">
        <v>0</v>
      </c>
      <c r="V144" s="44">
        <f t="shared" si="605"/>
        <v>0</v>
      </c>
      <c r="W144" s="45">
        <v>0</v>
      </c>
      <c r="X144" s="44"/>
      <c r="Y144" s="45"/>
      <c r="Z144" s="44"/>
      <c r="AA144" s="36"/>
      <c r="AB144" s="44">
        <f t="shared" si="606"/>
        <v>0</v>
      </c>
      <c r="AC144" s="44">
        <v>0</v>
      </c>
      <c r="AD144" s="44">
        <v>0</v>
      </c>
      <c r="AE144" s="45">
        <v>0</v>
      </c>
      <c r="AF144" s="44">
        <v>0</v>
      </c>
      <c r="AG144" s="48">
        <v>20</v>
      </c>
      <c r="AH144" s="44">
        <f t="shared" si="607"/>
        <v>281962.8</v>
      </c>
      <c r="AI144" s="45">
        <v>0</v>
      </c>
      <c r="AJ144" s="44">
        <f t="shared" si="608"/>
        <v>0</v>
      </c>
      <c r="AK144" s="45">
        <v>0</v>
      </c>
      <c r="AL144" s="44">
        <f t="shared" si="609"/>
        <v>0</v>
      </c>
      <c r="AM144" s="36"/>
      <c r="AN144" s="44">
        <f t="shared" si="610"/>
        <v>0</v>
      </c>
      <c r="AO144" s="45"/>
      <c r="AP144" s="44">
        <f t="shared" si="611"/>
        <v>0</v>
      </c>
      <c r="AQ144" s="45">
        <v>0</v>
      </c>
      <c r="AR144" s="44">
        <f t="shared" si="612"/>
        <v>0</v>
      </c>
      <c r="AS144" s="45">
        <v>0</v>
      </c>
      <c r="AT144" s="44">
        <f t="shared" si="613"/>
        <v>0</v>
      </c>
      <c r="AU144" s="45"/>
      <c r="AV144" s="44">
        <f t="shared" si="614"/>
        <v>0</v>
      </c>
      <c r="AW144" s="45"/>
      <c r="AX144" s="44">
        <f t="shared" si="615"/>
        <v>0</v>
      </c>
      <c r="AY144" s="45"/>
      <c r="AZ144" s="44">
        <f t="shared" si="616"/>
        <v>0</v>
      </c>
      <c r="BA144" s="45">
        <v>0</v>
      </c>
      <c r="BB144" s="44">
        <f t="shared" si="617"/>
        <v>0</v>
      </c>
      <c r="BC144" s="45">
        <v>0</v>
      </c>
      <c r="BD144" s="44">
        <f t="shared" si="618"/>
        <v>0</v>
      </c>
      <c r="BE144" s="45">
        <v>0</v>
      </c>
      <c r="BF144" s="44">
        <f t="shared" si="619"/>
        <v>0</v>
      </c>
      <c r="BG144" s="45">
        <v>0</v>
      </c>
      <c r="BH144" s="44">
        <f t="shared" si="620"/>
        <v>0</v>
      </c>
      <c r="BI144" s="45">
        <v>0</v>
      </c>
      <c r="BJ144" s="44">
        <f t="shared" si="621"/>
        <v>0</v>
      </c>
      <c r="BK144" s="45"/>
      <c r="BL144" s="44">
        <f t="shared" si="621"/>
        <v>0</v>
      </c>
      <c r="BM144" s="45">
        <v>0</v>
      </c>
      <c r="BN144" s="44">
        <f t="shared" si="622"/>
        <v>0</v>
      </c>
      <c r="BO144" s="45">
        <v>0</v>
      </c>
      <c r="BP144" s="44">
        <f t="shared" si="622"/>
        <v>0</v>
      </c>
      <c r="BQ144" s="87">
        <v>15</v>
      </c>
      <c r="BR144" s="44">
        <f t="shared" si="623"/>
        <v>253766.52</v>
      </c>
      <c r="BS144" s="45">
        <v>0</v>
      </c>
      <c r="BT144" s="44">
        <f t="shared" si="624"/>
        <v>0</v>
      </c>
      <c r="BU144" s="45">
        <v>0</v>
      </c>
      <c r="BV144" s="44">
        <f t="shared" si="625"/>
        <v>0</v>
      </c>
      <c r="BW144" s="48">
        <v>0</v>
      </c>
      <c r="BX144" s="44">
        <f t="shared" si="625"/>
        <v>0</v>
      </c>
      <c r="BY144" s="45">
        <v>0</v>
      </c>
      <c r="BZ144" s="44">
        <f t="shared" si="626"/>
        <v>0</v>
      </c>
      <c r="CA144" s="48"/>
      <c r="CB144" s="44">
        <f t="shared" si="627"/>
        <v>0</v>
      </c>
      <c r="CC144" s="45">
        <v>0</v>
      </c>
      <c r="CD144" s="44">
        <f t="shared" si="628"/>
        <v>0</v>
      </c>
      <c r="CE144" s="45">
        <v>0</v>
      </c>
      <c r="CF144" s="44">
        <f t="shared" si="629"/>
        <v>0</v>
      </c>
      <c r="CG144" s="44">
        <v>0</v>
      </c>
      <c r="CH144" s="44">
        <f t="shared" si="630"/>
        <v>0</v>
      </c>
      <c r="CI144" s="45">
        <v>0</v>
      </c>
      <c r="CJ144" s="44">
        <f t="shared" si="631"/>
        <v>0</v>
      </c>
      <c r="CK144" s="45"/>
      <c r="CL144" s="44">
        <f t="shared" si="632"/>
        <v>0</v>
      </c>
      <c r="CM144" s="45"/>
      <c r="CN144" s="44">
        <f t="shared" si="633"/>
        <v>0</v>
      </c>
      <c r="CO144" s="45">
        <v>0</v>
      </c>
      <c r="CP144" s="44">
        <f t="shared" si="634"/>
        <v>0</v>
      </c>
      <c r="CQ144" s="45">
        <v>0</v>
      </c>
      <c r="CR144" s="44">
        <f t="shared" si="635"/>
        <v>0</v>
      </c>
      <c r="CS144" s="45">
        <v>0</v>
      </c>
      <c r="CT144" s="44">
        <f t="shared" si="636"/>
        <v>0</v>
      </c>
      <c r="CU144" s="44"/>
      <c r="CV144" s="44"/>
      <c r="CW144" s="44"/>
      <c r="CX144" s="44"/>
      <c r="CY144" s="44"/>
      <c r="CZ144" s="44"/>
      <c r="DA144" s="44"/>
      <c r="DB144" s="44"/>
      <c r="DC144" s="44"/>
      <c r="DD144" s="44"/>
      <c r="DE144" s="50">
        <f t="shared" si="637"/>
        <v>35</v>
      </c>
      <c r="DF144" s="50">
        <f t="shared" si="637"/>
        <v>535729.31999999995</v>
      </c>
    </row>
    <row r="145" spans="1:110" s="6" customFormat="1" x14ac:dyDescent="0.25">
      <c r="A145" s="70"/>
      <c r="B145" s="70">
        <v>114</v>
      </c>
      <c r="C145" s="71" t="s">
        <v>380</v>
      </c>
      <c r="D145" s="35" t="s">
        <v>381</v>
      </c>
      <c r="E145" s="36">
        <v>15030</v>
      </c>
      <c r="F145" s="102">
        <v>1.0900000000000001</v>
      </c>
      <c r="G145" s="38"/>
      <c r="H145" s="39">
        <v>1</v>
      </c>
      <c r="I145" s="78"/>
      <c r="J145" s="78"/>
      <c r="K145" s="41">
        <v>1.4</v>
      </c>
      <c r="L145" s="41">
        <v>1.68</v>
      </c>
      <c r="M145" s="41">
        <v>2.23</v>
      </c>
      <c r="N145" s="42">
        <v>2.57</v>
      </c>
      <c r="O145" s="51">
        <v>0</v>
      </c>
      <c r="P145" s="44">
        <f t="shared" si="602"/>
        <v>0</v>
      </c>
      <c r="Q145" s="45">
        <v>0</v>
      </c>
      <c r="R145" s="44">
        <f t="shared" si="603"/>
        <v>0</v>
      </c>
      <c r="S145" s="45">
        <v>0</v>
      </c>
      <c r="T145" s="44">
        <f t="shared" si="604"/>
        <v>0</v>
      </c>
      <c r="U145" s="45">
        <v>0</v>
      </c>
      <c r="V145" s="44">
        <f t="shared" si="605"/>
        <v>0</v>
      </c>
      <c r="W145" s="45">
        <v>0</v>
      </c>
      <c r="X145" s="44"/>
      <c r="Y145" s="45"/>
      <c r="Z145" s="44"/>
      <c r="AA145" s="36"/>
      <c r="AB145" s="44">
        <f t="shared" si="606"/>
        <v>0</v>
      </c>
      <c r="AC145" s="45"/>
      <c r="AD145" s="44"/>
      <c r="AE145" s="45"/>
      <c r="AF145" s="44"/>
      <c r="AG145" s="44">
        <v>0</v>
      </c>
      <c r="AH145" s="44">
        <f>AG145*E145*F145*H145*K145</f>
        <v>0</v>
      </c>
      <c r="AI145" s="45">
        <v>0</v>
      </c>
      <c r="AJ145" s="44">
        <f t="shared" si="608"/>
        <v>0</v>
      </c>
      <c r="AK145" s="45">
        <v>0</v>
      </c>
      <c r="AL145" s="44">
        <f t="shared" si="609"/>
        <v>0</v>
      </c>
      <c r="AM145" s="36"/>
      <c r="AN145" s="44">
        <f t="shared" si="610"/>
        <v>0</v>
      </c>
      <c r="AO145" s="45"/>
      <c r="AP145" s="44">
        <f t="shared" si="611"/>
        <v>0</v>
      </c>
      <c r="AQ145" s="45">
        <v>0</v>
      </c>
      <c r="AR145" s="44">
        <f t="shared" si="612"/>
        <v>0</v>
      </c>
      <c r="AS145" s="45">
        <v>0</v>
      </c>
      <c r="AT145" s="44">
        <f t="shared" si="613"/>
        <v>0</v>
      </c>
      <c r="AU145" s="45"/>
      <c r="AV145" s="44">
        <f t="shared" si="614"/>
        <v>0</v>
      </c>
      <c r="AW145" s="45"/>
      <c r="AX145" s="44">
        <f t="shared" si="615"/>
        <v>0</v>
      </c>
      <c r="AY145" s="45"/>
      <c r="AZ145" s="44">
        <f t="shared" si="616"/>
        <v>0</v>
      </c>
      <c r="BA145" s="45">
        <v>0</v>
      </c>
      <c r="BB145" s="44">
        <f t="shared" si="617"/>
        <v>0</v>
      </c>
      <c r="BC145" s="45">
        <v>0</v>
      </c>
      <c r="BD145" s="44">
        <f t="shared" si="618"/>
        <v>0</v>
      </c>
      <c r="BE145" s="45">
        <v>0</v>
      </c>
      <c r="BF145" s="44">
        <f t="shared" si="619"/>
        <v>0</v>
      </c>
      <c r="BG145" s="45">
        <v>0</v>
      </c>
      <c r="BH145" s="44">
        <f t="shared" si="620"/>
        <v>0</v>
      </c>
      <c r="BI145" s="45">
        <v>0</v>
      </c>
      <c r="BJ145" s="44">
        <f t="shared" si="621"/>
        <v>0</v>
      </c>
      <c r="BK145" s="45"/>
      <c r="BL145" s="44">
        <f t="shared" si="621"/>
        <v>0</v>
      </c>
      <c r="BM145" s="45">
        <v>0</v>
      </c>
      <c r="BN145" s="44">
        <f t="shared" si="622"/>
        <v>0</v>
      </c>
      <c r="BO145" s="45">
        <v>0</v>
      </c>
      <c r="BP145" s="44">
        <f t="shared" si="622"/>
        <v>0</v>
      </c>
      <c r="BQ145" s="87">
        <v>5</v>
      </c>
      <c r="BR145" s="44">
        <f t="shared" si="623"/>
        <v>137614.68</v>
      </c>
      <c r="BS145" s="45">
        <v>0</v>
      </c>
      <c r="BT145" s="44">
        <f t="shared" si="624"/>
        <v>0</v>
      </c>
      <c r="BU145" s="45">
        <v>0</v>
      </c>
      <c r="BV145" s="44">
        <f t="shared" si="625"/>
        <v>0</v>
      </c>
      <c r="BW145" s="48">
        <v>0</v>
      </c>
      <c r="BX145" s="44">
        <f t="shared" si="625"/>
        <v>0</v>
      </c>
      <c r="BY145" s="45">
        <v>0</v>
      </c>
      <c r="BZ145" s="44">
        <f t="shared" si="626"/>
        <v>0</v>
      </c>
      <c r="CA145" s="48"/>
      <c r="CB145" s="44">
        <f t="shared" si="627"/>
        <v>0</v>
      </c>
      <c r="CC145" s="45">
        <v>0</v>
      </c>
      <c r="CD145" s="44">
        <f t="shared" si="628"/>
        <v>0</v>
      </c>
      <c r="CE145" s="45">
        <v>0</v>
      </c>
      <c r="CF145" s="44">
        <f t="shared" si="629"/>
        <v>0</v>
      </c>
      <c r="CG145" s="44">
        <v>0</v>
      </c>
      <c r="CH145" s="44">
        <f t="shared" si="630"/>
        <v>0</v>
      </c>
      <c r="CI145" s="45">
        <v>0</v>
      </c>
      <c r="CJ145" s="44">
        <f t="shared" si="631"/>
        <v>0</v>
      </c>
      <c r="CK145" s="45"/>
      <c r="CL145" s="44">
        <f t="shared" si="632"/>
        <v>0</v>
      </c>
      <c r="CM145" s="45"/>
      <c r="CN145" s="44">
        <f t="shared" si="633"/>
        <v>0</v>
      </c>
      <c r="CO145" s="45">
        <v>0</v>
      </c>
      <c r="CP145" s="44">
        <f t="shared" si="634"/>
        <v>0</v>
      </c>
      <c r="CQ145" s="45">
        <v>0</v>
      </c>
      <c r="CR145" s="44">
        <f t="shared" si="635"/>
        <v>0</v>
      </c>
      <c r="CS145" s="45">
        <v>0</v>
      </c>
      <c r="CT145" s="44">
        <f t="shared" si="636"/>
        <v>0</v>
      </c>
      <c r="CU145" s="44"/>
      <c r="CV145" s="44"/>
      <c r="CW145" s="44"/>
      <c r="CX145" s="44"/>
      <c r="CY145" s="44"/>
      <c r="CZ145" s="44"/>
      <c r="DA145" s="44"/>
      <c r="DB145" s="44"/>
      <c r="DC145" s="44"/>
      <c r="DD145" s="44"/>
      <c r="DE145" s="50">
        <f t="shared" si="637"/>
        <v>5</v>
      </c>
      <c r="DF145" s="50">
        <f t="shared" si="637"/>
        <v>137614.68</v>
      </c>
    </row>
    <row r="146" spans="1:110" s="6" customFormat="1" x14ac:dyDescent="0.25">
      <c r="A146" s="70"/>
      <c r="B146" s="70">
        <v>115</v>
      </c>
      <c r="C146" s="71" t="s">
        <v>382</v>
      </c>
      <c r="D146" s="35" t="s">
        <v>383</v>
      </c>
      <c r="E146" s="36">
        <v>15030</v>
      </c>
      <c r="F146" s="102">
        <v>1.62</v>
      </c>
      <c r="G146" s="38"/>
      <c r="H146" s="39">
        <v>1</v>
      </c>
      <c r="I146" s="106"/>
      <c r="J146" s="106"/>
      <c r="K146" s="41">
        <v>1.4</v>
      </c>
      <c r="L146" s="41">
        <v>1.68</v>
      </c>
      <c r="M146" s="41">
        <v>2.23</v>
      </c>
      <c r="N146" s="42">
        <v>2.57</v>
      </c>
      <c r="O146" s="51">
        <v>0</v>
      </c>
      <c r="P146" s="44">
        <f t="shared" si="602"/>
        <v>0</v>
      </c>
      <c r="Q146" s="45">
        <v>0</v>
      </c>
      <c r="R146" s="44">
        <f t="shared" si="603"/>
        <v>0</v>
      </c>
      <c r="S146" s="45">
        <v>0</v>
      </c>
      <c r="T146" s="44">
        <f t="shared" si="604"/>
        <v>0</v>
      </c>
      <c r="U146" s="45">
        <v>0</v>
      </c>
      <c r="V146" s="44">
        <f t="shared" si="605"/>
        <v>0</v>
      </c>
      <c r="W146" s="45">
        <v>0</v>
      </c>
      <c r="X146" s="44"/>
      <c r="Y146" s="45"/>
      <c r="Z146" s="44"/>
      <c r="AA146" s="36"/>
      <c r="AB146" s="44">
        <f t="shared" si="606"/>
        <v>0</v>
      </c>
      <c r="AC146" s="45"/>
      <c r="AD146" s="44"/>
      <c r="AE146" s="45"/>
      <c r="AF146" s="44"/>
      <c r="AG146" s="44">
        <v>0</v>
      </c>
      <c r="AH146" s="44">
        <f>AG146*E146*F146*H146*K146</f>
        <v>0</v>
      </c>
      <c r="AI146" s="45">
        <v>0</v>
      </c>
      <c r="AJ146" s="44">
        <f t="shared" si="608"/>
        <v>0</v>
      </c>
      <c r="AK146" s="45">
        <v>0</v>
      </c>
      <c r="AL146" s="44">
        <f t="shared" si="609"/>
        <v>0</v>
      </c>
      <c r="AM146" s="36"/>
      <c r="AN146" s="44">
        <f t="shared" si="610"/>
        <v>0</v>
      </c>
      <c r="AO146" s="45"/>
      <c r="AP146" s="44">
        <f t="shared" si="611"/>
        <v>0</v>
      </c>
      <c r="AQ146" s="45">
        <v>0</v>
      </c>
      <c r="AR146" s="44">
        <f t="shared" si="612"/>
        <v>0</v>
      </c>
      <c r="AS146" s="45">
        <v>0</v>
      </c>
      <c r="AT146" s="44">
        <f t="shared" si="613"/>
        <v>0</v>
      </c>
      <c r="AU146" s="45"/>
      <c r="AV146" s="44">
        <f t="shared" si="614"/>
        <v>0</v>
      </c>
      <c r="AW146" s="45"/>
      <c r="AX146" s="44">
        <f t="shared" si="615"/>
        <v>0</v>
      </c>
      <c r="AY146" s="45"/>
      <c r="AZ146" s="44">
        <f t="shared" si="616"/>
        <v>0</v>
      </c>
      <c r="BA146" s="45">
        <v>0</v>
      </c>
      <c r="BB146" s="44">
        <f t="shared" si="617"/>
        <v>0</v>
      </c>
      <c r="BC146" s="45">
        <v>0</v>
      </c>
      <c r="BD146" s="44">
        <f t="shared" si="618"/>
        <v>0</v>
      </c>
      <c r="BE146" s="45">
        <v>0</v>
      </c>
      <c r="BF146" s="44">
        <f t="shared" si="619"/>
        <v>0</v>
      </c>
      <c r="BG146" s="45">
        <v>0</v>
      </c>
      <c r="BH146" s="44">
        <f t="shared" si="620"/>
        <v>0</v>
      </c>
      <c r="BI146" s="45">
        <v>0</v>
      </c>
      <c r="BJ146" s="44">
        <f t="shared" si="621"/>
        <v>0</v>
      </c>
      <c r="BK146" s="45"/>
      <c r="BL146" s="44">
        <f t="shared" si="621"/>
        <v>0</v>
      </c>
      <c r="BM146" s="45">
        <v>0</v>
      </c>
      <c r="BN146" s="44">
        <f t="shared" si="622"/>
        <v>0</v>
      </c>
      <c r="BO146" s="45">
        <v>0</v>
      </c>
      <c r="BP146" s="44">
        <f t="shared" si="622"/>
        <v>0</v>
      </c>
      <c r="BQ146" s="87">
        <v>20</v>
      </c>
      <c r="BR146" s="44">
        <f t="shared" si="623"/>
        <v>818112.96000000008</v>
      </c>
      <c r="BS146" s="45">
        <v>0</v>
      </c>
      <c r="BT146" s="44">
        <f t="shared" si="624"/>
        <v>0</v>
      </c>
      <c r="BU146" s="45">
        <v>0</v>
      </c>
      <c r="BV146" s="44">
        <f t="shared" si="625"/>
        <v>0</v>
      </c>
      <c r="BW146" s="48">
        <v>0</v>
      </c>
      <c r="BX146" s="44">
        <f t="shared" si="625"/>
        <v>0</v>
      </c>
      <c r="BY146" s="45">
        <v>0</v>
      </c>
      <c r="BZ146" s="44">
        <f t="shared" si="626"/>
        <v>0</v>
      </c>
      <c r="CA146" s="48"/>
      <c r="CB146" s="44">
        <f t="shared" si="627"/>
        <v>0</v>
      </c>
      <c r="CC146" s="45">
        <v>0</v>
      </c>
      <c r="CD146" s="44">
        <f t="shared" si="628"/>
        <v>0</v>
      </c>
      <c r="CE146" s="45">
        <v>0</v>
      </c>
      <c r="CF146" s="44">
        <f t="shared" si="629"/>
        <v>0</v>
      </c>
      <c r="CG146" s="44">
        <v>0</v>
      </c>
      <c r="CH146" s="44">
        <f t="shared" si="630"/>
        <v>0</v>
      </c>
      <c r="CI146" s="45">
        <v>0</v>
      </c>
      <c r="CJ146" s="44">
        <f t="shared" si="631"/>
        <v>0</v>
      </c>
      <c r="CK146" s="45"/>
      <c r="CL146" s="44">
        <f t="shared" si="632"/>
        <v>0</v>
      </c>
      <c r="CM146" s="45"/>
      <c r="CN146" s="44">
        <f t="shared" si="633"/>
        <v>0</v>
      </c>
      <c r="CO146" s="45">
        <v>0</v>
      </c>
      <c r="CP146" s="44">
        <f t="shared" si="634"/>
        <v>0</v>
      </c>
      <c r="CQ146" s="45">
        <v>0</v>
      </c>
      <c r="CR146" s="44">
        <f t="shared" si="635"/>
        <v>0</v>
      </c>
      <c r="CS146" s="45">
        <v>0</v>
      </c>
      <c r="CT146" s="44">
        <f t="shared" si="636"/>
        <v>0</v>
      </c>
      <c r="CU146" s="44"/>
      <c r="CV146" s="44"/>
      <c r="CW146" s="44"/>
      <c r="CX146" s="44"/>
      <c r="CY146" s="44"/>
      <c r="CZ146" s="44"/>
      <c r="DA146" s="44"/>
      <c r="DB146" s="44"/>
      <c r="DC146" s="44"/>
      <c r="DD146" s="44"/>
      <c r="DE146" s="50">
        <f t="shared" si="637"/>
        <v>20</v>
      </c>
      <c r="DF146" s="50">
        <f t="shared" si="637"/>
        <v>818112.96000000008</v>
      </c>
    </row>
    <row r="147" spans="1:110" s="6" customFormat="1" x14ac:dyDescent="0.25">
      <c r="A147" s="70"/>
      <c r="B147" s="70">
        <v>116</v>
      </c>
      <c r="C147" s="71" t="s">
        <v>384</v>
      </c>
      <c r="D147" s="35" t="s">
        <v>385</v>
      </c>
      <c r="E147" s="36">
        <v>15030</v>
      </c>
      <c r="F147" s="102">
        <v>2.0099999999999998</v>
      </c>
      <c r="G147" s="38"/>
      <c r="H147" s="39">
        <v>1</v>
      </c>
      <c r="I147" s="40"/>
      <c r="J147" s="40"/>
      <c r="K147" s="41">
        <v>1.4</v>
      </c>
      <c r="L147" s="41">
        <v>1.68</v>
      </c>
      <c r="M147" s="41">
        <v>2.23</v>
      </c>
      <c r="N147" s="42">
        <v>2.57</v>
      </c>
      <c r="O147" s="51">
        <v>0</v>
      </c>
      <c r="P147" s="44">
        <f t="shared" si="602"/>
        <v>0</v>
      </c>
      <c r="Q147" s="45">
        <v>0</v>
      </c>
      <c r="R147" s="44">
        <f t="shared" si="603"/>
        <v>0</v>
      </c>
      <c r="S147" s="45">
        <v>0</v>
      </c>
      <c r="T147" s="44">
        <f t="shared" si="604"/>
        <v>0</v>
      </c>
      <c r="U147" s="45">
        <v>0</v>
      </c>
      <c r="V147" s="44">
        <f t="shared" si="605"/>
        <v>0</v>
      </c>
      <c r="W147" s="45">
        <v>0</v>
      </c>
      <c r="X147" s="44"/>
      <c r="Y147" s="45"/>
      <c r="Z147" s="44"/>
      <c r="AA147" s="36"/>
      <c r="AB147" s="44">
        <f t="shared" si="606"/>
        <v>0</v>
      </c>
      <c r="AC147" s="45"/>
      <c r="AD147" s="44"/>
      <c r="AE147" s="45">
        <v>0</v>
      </c>
      <c r="AF147" s="44">
        <v>0</v>
      </c>
      <c r="AG147" s="48">
        <v>15</v>
      </c>
      <c r="AH147" s="44">
        <f t="shared" ref="AH147:AH148" si="638">AG147*$E147*$F147*$H147*$K147*AH$10</f>
        <v>634416.29999999993</v>
      </c>
      <c r="AI147" s="45">
        <v>0</v>
      </c>
      <c r="AJ147" s="44">
        <f t="shared" si="608"/>
        <v>0</v>
      </c>
      <c r="AK147" s="45">
        <v>0</v>
      </c>
      <c r="AL147" s="44">
        <f t="shared" si="609"/>
        <v>0</v>
      </c>
      <c r="AM147" s="36"/>
      <c r="AN147" s="44">
        <f t="shared" si="610"/>
        <v>0</v>
      </c>
      <c r="AO147" s="45"/>
      <c r="AP147" s="44">
        <f t="shared" si="611"/>
        <v>0</v>
      </c>
      <c r="AQ147" s="45">
        <v>0</v>
      </c>
      <c r="AR147" s="44">
        <f t="shared" si="612"/>
        <v>0</v>
      </c>
      <c r="AS147" s="45">
        <v>0</v>
      </c>
      <c r="AT147" s="44">
        <f t="shared" si="613"/>
        <v>0</v>
      </c>
      <c r="AU147" s="45"/>
      <c r="AV147" s="44">
        <f t="shared" si="614"/>
        <v>0</v>
      </c>
      <c r="AW147" s="45"/>
      <c r="AX147" s="44">
        <f t="shared" si="615"/>
        <v>0</v>
      </c>
      <c r="AY147" s="45"/>
      <c r="AZ147" s="44">
        <f t="shared" si="616"/>
        <v>0</v>
      </c>
      <c r="BA147" s="45">
        <v>0</v>
      </c>
      <c r="BB147" s="44">
        <f t="shared" si="617"/>
        <v>0</v>
      </c>
      <c r="BC147" s="45">
        <v>0</v>
      </c>
      <c r="BD147" s="44">
        <f t="shared" si="618"/>
        <v>0</v>
      </c>
      <c r="BE147" s="45">
        <v>0</v>
      </c>
      <c r="BF147" s="44">
        <f t="shared" si="619"/>
        <v>0</v>
      </c>
      <c r="BG147" s="45">
        <v>0</v>
      </c>
      <c r="BH147" s="44">
        <f t="shared" si="620"/>
        <v>0</v>
      </c>
      <c r="BI147" s="45">
        <v>0</v>
      </c>
      <c r="BJ147" s="44">
        <f t="shared" si="621"/>
        <v>0</v>
      </c>
      <c r="BK147" s="45"/>
      <c r="BL147" s="44">
        <f t="shared" si="621"/>
        <v>0</v>
      </c>
      <c r="BM147" s="45">
        <v>0</v>
      </c>
      <c r="BN147" s="44">
        <f t="shared" si="622"/>
        <v>0</v>
      </c>
      <c r="BO147" s="45">
        <v>0</v>
      </c>
      <c r="BP147" s="44">
        <f t="shared" si="622"/>
        <v>0</v>
      </c>
      <c r="BQ147" s="81">
        <v>0</v>
      </c>
      <c r="BR147" s="44">
        <f t="shared" si="623"/>
        <v>0</v>
      </c>
      <c r="BS147" s="45">
        <v>0</v>
      </c>
      <c r="BT147" s="44">
        <f t="shared" si="624"/>
        <v>0</v>
      </c>
      <c r="BU147" s="45">
        <v>0</v>
      </c>
      <c r="BV147" s="44">
        <f t="shared" si="625"/>
        <v>0</v>
      </c>
      <c r="BW147" s="48">
        <v>0</v>
      </c>
      <c r="BX147" s="44">
        <f t="shared" si="625"/>
        <v>0</v>
      </c>
      <c r="BY147" s="45">
        <v>0</v>
      </c>
      <c r="BZ147" s="44">
        <f t="shared" si="626"/>
        <v>0</v>
      </c>
      <c r="CA147" s="48"/>
      <c r="CB147" s="44">
        <f t="shared" si="627"/>
        <v>0</v>
      </c>
      <c r="CC147" s="45">
        <v>0</v>
      </c>
      <c r="CD147" s="44">
        <f t="shared" si="628"/>
        <v>0</v>
      </c>
      <c r="CE147" s="45">
        <v>0</v>
      </c>
      <c r="CF147" s="44">
        <f t="shared" si="629"/>
        <v>0</v>
      </c>
      <c r="CG147" s="44">
        <v>0</v>
      </c>
      <c r="CH147" s="44">
        <f t="shared" si="630"/>
        <v>0</v>
      </c>
      <c r="CI147" s="45">
        <v>0</v>
      </c>
      <c r="CJ147" s="44">
        <f t="shared" si="631"/>
        <v>0</v>
      </c>
      <c r="CK147" s="45"/>
      <c r="CL147" s="44">
        <f t="shared" si="632"/>
        <v>0</v>
      </c>
      <c r="CM147" s="45"/>
      <c r="CN147" s="44">
        <f t="shared" si="633"/>
        <v>0</v>
      </c>
      <c r="CO147" s="45">
        <v>0</v>
      </c>
      <c r="CP147" s="44">
        <f t="shared" si="634"/>
        <v>0</v>
      </c>
      <c r="CQ147" s="45">
        <v>0</v>
      </c>
      <c r="CR147" s="44">
        <f t="shared" si="635"/>
        <v>0</v>
      </c>
      <c r="CS147" s="45">
        <v>0</v>
      </c>
      <c r="CT147" s="44">
        <f t="shared" si="636"/>
        <v>0</v>
      </c>
      <c r="CU147" s="44"/>
      <c r="CV147" s="44"/>
      <c r="CW147" s="44"/>
      <c r="CX147" s="44"/>
      <c r="CY147" s="44"/>
      <c r="CZ147" s="44"/>
      <c r="DA147" s="44"/>
      <c r="DB147" s="44"/>
      <c r="DC147" s="44"/>
      <c r="DD147" s="44"/>
      <c r="DE147" s="50">
        <f t="shared" si="637"/>
        <v>15</v>
      </c>
      <c r="DF147" s="50">
        <f t="shared" si="637"/>
        <v>634416.29999999993</v>
      </c>
    </row>
    <row r="148" spans="1:110" s="6" customFormat="1" x14ac:dyDescent="0.25">
      <c r="A148" s="70"/>
      <c r="B148" s="70">
        <v>117</v>
      </c>
      <c r="C148" s="71" t="s">
        <v>386</v>
      </c>
      <c r="D148" s="35" t="s">
        <v>387</v>
      </c>
      <c r="E148" s="36">
        <v>15030</v>
      </c>
      <c r="F148" s="102">
        <v>3.5</v>
      </c>
      <c r="G148" s="38"/>
      <c r="H148" s="39">
        <v>1</v>
      </c>
      <c r="I148" s="107"/>
      <c r="J148" s="107"/>
      <c r="K148" s="41">
        <v>1.4</v>
      </c>
      <c r="L148" s="41">
        <v>1.68</v>
      </c>
      <c r="M148" s="41">
        <v>2.23</v>
      </c>
      <c r="N148" s="42">
        <v>2.57</v>
      </c>
      <c r="O148" s="51">
        <v>0</v>
      </c>
      <c r="P148" s="44">
        <f t="shared" si="602"/>
        <v>0</v>
      </c>
      <c r="Q148" s="45">
        <v>0</v>
      </c>
      <c r="R148" s="44">
        <f t="shared" si="603"/>
        <v>0</v>
      </c>
      <c r="S148" s="45">
        <v>0</v>
      </c>
      <c r="T148" s="44">
        <f t="shared" si="604"/>
        <v>0</v>
      </c>
      <c r="U148" s="45">
        <v>0</v>
      </c>
      <c r="V148" s="44">
        <f t="shared" si="605"/>
        <v>0</v>
      </c>
      <c r="W148" s="45">
        <v>0</v>
      </c>
      <c r="X148" s="44"/>
      <c r="Y148" s="45"/>
      <c r="Z148" s="44"/>
      <c r="AA148" s="36">
        <v>0</v>
      </c>
      <c r="AB148" s="44">
        <f t="shared" si="606"/>
        <v>0</v>
      </c>
      <c r="AC148" s="45">
        <v>0</v>
      </c>
      <c r="AD148" s="44">
        <v>0</v>
      </c>
      <c r="AE148" s="45">
        <v>0</v>
      </c>
      <c r="AF148" s="44">
        <v>0</v>
      </c>
      <c r="AG148" s="44">
        <v>20</v>
      </c>
      <c r="AH148" s="44">
        <f t="shared" si="638"/>
        <v>1472940</v>
      </c>
      <c r="AI148" s="45">
        <v>0</v>
      </c>
      <c r="AJ148" s="44">
        <f t="shared" si="608"/>
        <v>0</v>
      </c>
      <c r="AK148" s="45">
        <v>0</v>
      </c>
      <c r="AL148" s="44">
        <f t="shared" si="609"/>
        <v>0</v>
      </c>
      <c r="AM148" s="36"/>
      <c r="AN148" s="44">
        <f t="shared" si="610"/>
        <v>0</v>
      </c>
      <c r="AO148" s="45"/>
      <c r="AP148" s="44">
        <f t="shared" si="611"/>
        <v>0</v>
      </c>
      <c r="AQ148" s="45">
        <v>0</v>
      </c>
      <c r="AR148" s="44">
        <f t="shared" si="612"/>
        <v>0</v>
      </c>
      <c r="AS148" s="45">
        <v>0</v>
      </c>
      <c r="AT148" s="44">
        <f t="shared" si="613"/>
        <v>0</v>
      </c>
      <c r="AU148" s="45"/>
      <c r="AV148" s="44">
        <f t="shared" si="614"/>
        <v>0</v>
      </c>
      <c r="AW148" s="45"/>
      <c r="AX148" s="44">
        <f t="shared" si="615"/>
        <v>0</v>
      </c>
      <c r="AY148" s="45"/>
      <c r="AZ148" s="44">
        <f t="shared" si="616"/>
        <v>0</v>
      </c>
      <c r="BA148" s="45">
        <v>0</v>
      </c>
      <c r="BB148" s="44">
        <f t="shared" si="617"/>
        <v>0</v>
      </c>
      <c r="BC148" s="45">
        <v>0</v>
      </c>
      <c r="BD148" s="44">
        <f t="shared" si="618"/>
        <v>0</v>
      </c>
      <c r="BE148" s="45">
        <v>0</v>
      </c>
      <c r="BF148" s="44">
        <f t="shared" si="619"/>
        <v>0</v>
      </c>
      <c r="BG148" s="45">
        <v>0</v>
      </c>
      <c r="BH148" s="44">
        <f t="shared" si="620"/>
        <v>0</v>
      </c>
      <c r="BI148" s="45">
        <v>0</v>
      </c>
      <c r="BJ148" s="44">
        <f t="shared" si="621"/>
        <v>0</v>
      </c>
      <c r="BK148" s="45"/>
      <c r="BL148" s="44">
        <f t="shared" si="621"/>
        <v>0</v>
      </c>
      <c r="BM148" s="45">
        <v>0</v>
      </c>
      <c r="BN148" s="44">
        <f t="shared" si="622"/>
        <v>0</v>
      </c>
      <c r="BO148" s="45">
        <v>0</v>
      </c>
      <c r="BP148" s="44">
        <f t="shared" si="622"/>
        <v>0</v>
      </c>
      <c r="BQ148" s="81">
        <v>0</v>
      </c>
      <c r="BR148" s="44">
        <f t="shared" si="623"/>
        <v>0</v>
      </c>
      <c r="BS148" s="45">
        <v>0</v>
      </c>
      <c r="BT148" s="44">
        <f t="shared" si="624"/>
        <v>0</v>
      </c>
      <c r="BU148" s="45">
        <v>0</v>
      </c>
      <c r="BV148" s="44">
        <f t="shared" si="625"/>
        <v>0</v>
      </c>
      <c r="BW148" s="48">
        <v>0</v>
      </c>
      <c r="BX148" s="44">
        <f t="shared" si="625"/>
        <v>0</v>
      </c>
      <c r="BY148" s="45">
        <v>0</v>
      </c>
      <c r="BZ148" s="44">
        <f t="shared" si="626"/>
        <v>0</v>
      </c>
      <c r="CA148" s="48"/>
      <c r="CB148" s="44">
        <f t="shared" si="627"/>
        <v>0</v>
      </c>
      <c r="CC148" s="45">
        <v>0</v>
      </c>
      <c r="CD148" s="44">
        <f t="shared" si="628"/>
        <v>0</v>
      </c>
      <c r="CE148" s="45">
        <v>0</v>
      </c>
      <c r="CF148" s="44">
        <f t="shared" si="629"/>
        <v>0</v>
      </c>
      <c r="CG148" s="44">
        <v>0</v>
      </c>
      <c r="CH148" s="44">
        <f t="shared" si="630"/>
        <v>0</v>
      </c>
      <c r="CI148" s="45">
        <v>0</v>
      </c>
      <c r="CJ148" s="44">
        <f t="shared" si="631"/>
        <v>0</v>
      </c>
      <c r="CK148" s="45"/>
      <c r="CL148" s="44">
        <f t="shared" si="632"/>
        <v>0</v>
      </c>
      <c r="CM148" s="45"/>
      <c r="CN148" s="44">
        <f t="shared" si="633"/>
        <v>0</v>
      </c>
      <c r="CO148" s="45">
        <v>0</v>
      </c>
      <c r="CP148" s="44">
        <f t="shared" si="634"/>
        <v>0</v>
      </c>
      <c r="CQ148" s="45">
        <v>0</v>
      </c>
      <c r="CR148" s="44">
        <f t="shared" si="635"/>
        <v>0</v>
      </c>
      <c r="CS148" s="45">
        <v>0</v>
      </c>
      <c r="CT148" s="44">
        <f>CS148*$E148*$F148*$H148*$N148*$CT$10</f>
        <v>0</v>
      </c>
      <c r="CU148" s="44"/>
      <c r="CV148" s="44"/>
      <c r="CW148" s="44"/>
      <c r="CX148" s="44"/>
      <c r="CY148" s="44"/>
      <c r="CZ148" s="44"/>
      <c r="DA148" s="44"/>
      <c r="DB148" s="44"/>
      <c r="DC148" s="44"/>
      <c r="DD148" s="44"/>
      <c r="DE148" s="50">
        <f t="shared" si="637"/>
        <v>20</v>
      </c>
      <c r="DF148" s="50">
        <f t="shared" si="637"/>
        <v>1472940</v>
      </c>
    </row>
    <row r="149" spans="1:110" s="6" customFormat="1" ht="30" x14ac:dyDescent="0.25">
      <c r="A149" s="70"/>
      <c r="B149" s="70">
        <v>118</v>
      </c>
      <c r="C149" s="71" t="s">
        <v>388</v>
      </c>
      <c r="D149" s="35" t="s">
        <v>389</v>
      </c>
      <c r="E149" s="36">
        <v>15030</v>
      </c>
      <c r="F149" s="102">
        <v>2.04</v>
      </c>
      <c r="G149" s="103">
        <v>0.1032</v>
      </c>
      <c r="H149" s="39">
        <v>1.4</v>
      </c>
      <c r="I149" s="107"/>
      <c r="J149" s="107"/>
      <c r="K149" s="41">
        <v>1.4</v>
      </c>
      <c r="L149" s="41">
        <v>1.68</v>
      </c>
      <c r="M149" s="41">
        <v>2.23</v>
      </c>
      <c r="N149" s="42">
        <v>2.57</v>
      </c>
      <c r="O149" s="51"/>
      <c r="P149" s="62">
        <f>(O149*$E149*$F149*((1-$G149)+$G149*$K149*$H149))</f>
        <v>0</v>
      </c>
      <c r="Q149" s="51"/>
      <c r="R149" s="44">
        <f t="shared" si="603"/>
        <v>0</v>
      </c>
      <c r="S149" s="51"/>
      <c r="T149" s="43"/>
      <c r="U149" s="51"/>
      <c r="V149" s="44">
        <f t="shared" si="605"/>
        <v>0</v>
      </c>
      <c r="W149" s="51"/>
      <c r="X149" s="43"/>
      <c r="Y149" s="51"/>
      <c r="Z149" s="43"/>
      <c r="AA149" s="36"/>
      <c r="AB149" s="43"/>
      <c r="AC149" s="51"/>
      <c r="AD149" s="43"/>
      <c r="AE149" s="51"/>
      <c r="AF149" s="43"/>
      <c r="AG149" s="43"/>
      <c r="AH149" s="62">
        <f t="shared" ref="AH149" si="639">(AG149*$E149*$F149*((1-$G149)+$G149*$K149*$H149))</f>
        <v>0</v>
      </c>
      <c r="AI149" s="51"/>
      <c r="AJ149" s="43"/>
      <c r="AK149" s="51"/>
      <c r="AL149" s="43"/>
      <c r="AM149" s="36"/>
      <c r="AN149" s="43"/>
      <c r="AO149" s="51"/>
      <c r="AP149" s="44">
        <f t="shared" si="611"/>
        <v>0</v>
      </c>
      <c r="AQ149" s="51"/>
      <c r="AR149" s="43"/>
      <c r="AS149" s="51"/>
      <c r="AT149" s="43"/>
      <c r="AU149" s="51"/>
      <c r="AV149" s="43"/>
      <c r="AW149" s="51"/>
      <c r="AX149" s="43"/>
      <c r="AY149" s="51"/>
      <c r="AZ149" s="43"/>
      <c r="BA149" s="51"/>
      <c r="BB149" s="43"/>
      <c r="BC149" s="51"/>
      <c r="BD149" s="62">
        <f>(BC149*$E149*$F149*((1-$G149)+$G149*$K149*$H149*BD$10))</f>
        <v>0</v>
      </c>
      <c r="BE149" s="51"/>
      <c r="BF149" s="62">
        <f>(BE149*$E149*$F149*((1-$G149)+$G149*$K149*$H149*BF$10))</f>
        <v>0</v>
      </c>
      <c r="BG149" s="51"/>
      <c r="BH149" s="62">
        <f>(BG149*$E149*$F149*((1-$G149)+$G149*$K149*$H149*BH$10))</f>
        <v>0</v>
      </c>
      <c r="BI149" s="51"/>
      <c r="BJ149" s="62">
        <f>(BI149*$E149*$F149*((1-$G149)+$G149*$K149*$H149*BJ$10))</f>
        <v>0</v>
      </c>
      <c r="BK149" s="51"/>
      <c r="BL149" s="62">
        <f>(BK149*$E149*$F149*((1-$G149)+$G149*$K149*$H149*BL$10))</f>
        <v>0</v>
      </c>
      <c r="BM149" s="51"/>
      <c r="BN149" s="62">
        <f t="shared" ref="BN149:BP149" si="640">(BM149*$E149*$F149*((1-$G149)+$G149*$L149*$H149*BN$10))</f>
        <v>0</v>
      </c>
      <c r="BO149" s="51"/>
      <c r="BP149" s="62">
        <f t="shared" si="640"/>
        <v>0</v>
      </c>
      <c r="BQ149" s="95"/>
      <c r="BR149" s="62">
        <f t="shared" ref="BR149" si="641">(BQ149*$E149*$F149*((1-$G149)+$G149*$L149*$H149*BR$10))</f>
        <v>0</v>
      </c>
      <c r="BS149" s="51"/>
      <c r="BT149" s="62">
        <f t="shared" ref="BT149" si="642">(BS149*$E149*$F149*((1-$G149)+$G149*$L149*$H149*BT$10))</f>
        <v>0</v>
      </c>
      <c r="BU149" s="51"/>
      <c r="BV149" s="62">
        <f t="shared" ref="BV149:BX149" si="643">(BU149*$E149*$F149*((1-$G149)+$G149*$L149*$H149*BV$10))</f>
        <v>0</v>
      </c>
      <c r="BW149" s="53"/>
      <c r="BX149" s="62">
        <f t="shared" si="643"/>
        <v>0</v>
      </c>
      <c r="BY149" s="51"/>
      <c r="BZ149" s="62">
        <f t="shared" ref="BZ149" si="644">(BY149*$E149*$F149*((1-$G149)+$G149*$L149*$H149*BZ$10))</f>
        <v>0</v>
      </c>
      <c r="CA149" s="53"/>
      <c r="CB149" s="62">
        <f t="shared" ref="CB149" si="645">(CA149*$E149*$F149*((1-$G149)+$G149*$L149*$H149*CB$10))</f>
        <v>0</v>
      </c>
      <c r="CC149" s="51"/>
      <c r="CD149" s="62">
        <f t="shared" ref="CD149" si="646">(CC149*$E149*$F149*((1-$G149)+$G149*$L149*$H149*CD$10))</f>
        <v>0</v>
      </c>
      <c r="CE149" s="51"/>
      <c r="CF149" s="62">
        <f t="shared" ref="CF149" si="647">(CE149*$E149*$F149*((1-$G149)+$G149*$L149*$H149*CF$10))</f>
        <v>0</v>
      </c>
      <c r="CG149" s="43"/>
      <c r="CH149" s="62">
        <f t="shared" ref="CH149" si="648">(CG149*$E149*$F149*((1-$G149)+$G149*$L149*$H149*CH$10))</f>
        <v>0</v>
      </c>
      <c r="CI149" s="51"/>
      <c r="CJ149" s="62">
        <f t="shared" ref="CJ149" si="649">(CI149*$E149*$F149*((1-$G149)+$G149*$L149*$H149*CJ$10))</f>
        <v>0</v>
      </c>
      <c r="CK149" s="51"/>
      <c r="CL149" s="62">
        <f t="shared" ref="CL149" si="650">(CK149*$E149*$F149*((1-$G149)+$G149*$L149*$H149*CL$10))</f>
        <v>0</v>
      </c>
      <c r="CM149" s="51"/>
      <c r="CN149" s="62">
        <f t="shared" ref="CN149" si="651">(CM149*$E149*$F149*((1-$G149)+$G149*$L149*$H149*CN$10))</f>
        <v>0</v>
      </c>
      <c r="CO149" s="51"/>
      <c r="CP149" s="62">
        <f t="shared" ref="CP149" si="652">(CO149*$E149*$F149*((1-$G149)+$G149*$L149*$H149*CP$10))</f>
        <v>0</v>
      </c>
      <c r="CQ149" s="51"/>
      <c r="CR149" s="62">
        <f>(CQ149*$E149*$F149*((1-$G149)+$G149*$M149*$H149*CR$10))</f>
        <v>0</v>
      </c>
      <c r="CS149" s="51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50">
        <f t="shared" si="637"/>
        <v>0</v>
      </c>
      <c r="DF149" s="50">
        <f t="shared" si="637"/>
        <v>0</v>
      </c>
    </row>
    <row r="150" spans="1:110" ht="15" x14ac:dyDescent="0.25">
      <c r="A150" s="163">
        <v>22</v>
      </c>
      <c r="B150" s="163"/>
      <c r="C150" s="190" t="s">
        <v>390</v>
      </c>
      <c r="D150" s="169" t="s">
        <v>391</v>
      </c>
      <c r="E150" s="175">
        <v>15030</v>
      </c>
      <c r="F150" s="180"/>
      <c r="G150" s="177"/>
      <c r="H150" s="167"/>
      <c r="I150" s="146"/>
      <c r="J150" s="146"/>
      <c r="K150" s="41">
        <v>1.4</v>
      </c>
      <c r="L150" s="41">
        <v>1.68</v>
      </c>
      <c r="M150" s="41">
        <v>2.23</v>
      </c>
      <c r="N150" s="42">
        <v>2.57</v>
      </c>
      <c r="O150" s="181">
        <f t="shared" ref="O150:AB150" si="653">SUM(O151:O152)</f>
        <v>0</v>
      </c>
      <c r="P150" s="181">
        <f t="shared" si="653"/>
        <v>0</v>
      </c>
      <c r="Q150" s="181">
        <f t="shared" si="653"/>
        <v>0</v>
      </c>
      <c r="R150" s="181">
        <f t="shared" si="653"/>
        <v>0</v>
      </c>
      <c r="S150" s="181">
        <f t="shared" si="653"/>
        <v>0</v>
      </c>
      <c r="T150" s="181">
        <f t="shared" si="653"/>
        <v>0</v>
      </c>
      <c r="U150" s="155">
        <f t="shared" si="653"/>
        <v>0</v>
      </c>
      <c r="V150" s="155">
        <f t="shared" si="653"/>
        <v>0</v>
      </c>
      <c r="W150" s="155">
        <f t="shared" si="653"/>
        <v>0</v>
      </c>
      <c r="X150" s="155">
        <f t="shared" si="653"/>
        <v>0</v>
      </c>
      <c r="Y150" s="155">
        <f t="shared" si="653"/>
        <v>0</v>
      </c>
      <c r="Z150" s="155">
        <f t="shared" si="653"/>
        <v>0</v>
      </c>
      <c r="AA150" s="155">
        <f t="shared" si="653"/>
        <v>0</v>
      </c>
      <c r="AB150" s="155">
        <f t="shared" si="653"/>
        <v>0</v>
      </c>
      <c r="AC150" s="155">
        <f t="shared" ref="AC150:CN150" si="654">SUM(AC151:AC152)</f>
        <v>0</v>
      </c>
      <c r="AD150" s="155">
        <f t="shared" si="654"/>
        <v>0</v>
      </c>
      <c r="AE150" s="155">
        <f t="shared" si="654"/>
        <v>0</v>
      </c>
      <c r="AF150" s="155">
        <f t="shared" si="654"/>
        <v>0</v>
      </c>
      <c r="AG150" s="155">
        <f t="shared" si="654"/>
        <v>0</v>
      </c>
      <c r="AH150" s="155">
        <f t="shared" si="654"/>
        <v>0</v>
      </c>
      <c r="AI150" s="155">
        <f t="shared" si="654"/>
        <v>0</v>
      </c>
      <c r="AJ150" s="155">
        <f t="shared" si="654"/>
        <v>0</v>
      </c>
      <c r="AK150" s="155">
        <f t="shared" si="654"/>
        <v>0</v>
      </c>
      <c r="AL150" s="155">
        <f t="shared" si="654"/>
        <v>0</v>
      </c>
      <c r="AM150" s="155">
        <f t="shared" si="654"/>
        <v>0</v>
      </c>
      <c r="AN150" s="155">
        <f t="shared" si="654"/>
        <v>0</v>
      </c>
      <c r="AO150" s="155">
        <f t="shared" si="654"/>
        <v>0</v>
      </c>
      <c r="AP150" s="155">
        <f t="shared" si="654"/>
        <v>0</v>
      </c>
      <c r="AQ150" s="155">
        <f t="shared" si="654"/>
        <v>0</v>
      </c>
      <c r="AR150" s="155">
        <f t="shared" si="654"/>
        <v>0</v>
      </c>
      <c r="AS150" s="155">
        <f t="shared" si="654"/>
        <v>10</v>
      </c>
      <c r="AT150" s="155">
        <f t="shared" si="654"/>
        <v>187273.8</v>
      </c>
      <c r="AU150" s="155">
        <f t="shared" si="654"/>
        <v>0</v>
      </c>
      <c r="AV150" s="155">
        <f t="shared" si="654"/>
        <v>0</v>
      </c>
      <c r="AW150" s="155">
        <f t="shared" si="654"/>
        <v>0</v>
      </c>
      <c r="AX150" s="155">
        <f t="shared" si="654"/>
        <v>0</v>
      </c>
      <c r="AY150" s="155">
        <f t="shared" si="654"/>
        <v>0</v>
      </c>
      <c r="AZ150" s="155">
        <f t="shared" si="654"/>
        <v>0</v>
      </c>
      <c r="BA150" s="155">
        <f t="shared" si="654"/>
        <v>0</v>
      </c>
      <c r="BB150" s="155">
        <f t="shared" si="654"/>
        <v>0</v>
      </c>
      <c r="BC150" s="155">
        <f t="shared" si="654"/>
        <v>10</v>
      </c>
      <c r="BD150" s="155">
        <f t="shared" si="654"/>
        <v>187273.8</v>
      </c>
      <c r="BE150" s="155">
        <f t="shared" si="654"/>
        <v>0</v>
      </c>
      <c r="BF150" s="155">
        <f t="shared" si="654"/>
        <v>0</v>
      </c>
      <c r="BG150" s="155">
        <f t="shared" si="654"/>
        <v>0</v>
      </c>
      <c r="BH150" s="155">
        <f t="shared" si="654"/>
        <v>0</v>
      </c>
      <c r="BI150" s="155">
        <f t="shared" si="654"/>
        <v>0</v>
      </c>
      <c r="BJ150" s="155">
        <f t="shared" si="654"/>
        <v>0</v>
      </c>
      <c r="BK150" s="155">
        <f t="shared" si="654"/>
        <v>25</v>
      </c>
      <c r="BL150" s="155">
        <f t="shared" si="654"/>
        <v>468184.49999999994</v>
      </c>
      <c r="BM150" s="155">
        <f t="shared" si="654"/>
        <v>0</v>
      </c>
      <c r="BN150" s="155">
        <f t="shared" si="654"/>
        <v>0</v>
      </c>
      <c r="BO150" s="155">
        <f t="shared" si="654"/>
        <v>0</v>
      </c>
      <c r="BP150" s="155">
        <f t="shared" si="654"/>
        <v>0</v>
      </c>
      <c r="BQ150" s="155">
        <f t="shared" si="654"/>
        <v>0</v>
      </c>
      <c r="BR150" s="155">
        <f t="shared" si="654"/>
        <v>0</v>
      </c>
      <c r="BS150" s="155">
        <f t="shared" si="654"/>
        <v>0</v>
      </c>
      <c r="BT150" s="155">
        <f t="shared" si="654"/>
        <v>0</v>
      </c>
      <c r="BU150" s="155">
        <f t="shared" si="654"/>
        <v>41</v>
      </c>
      <c r="BV150" s="155">
        <f t="shared" si="654"/>
        <v>1351653.912</v>
      </c>
      <c r="BW150" s="155">
        <f t="shared" si="654"/>
        <v>27</v>
      </c>
      <c r="BX150" s="155">
        <f t="shared" si="654"/>
        <v>606767.11199999996</v>
      </c>
      <c r="BY150" s="155">
        <f t="shared" si="654"/>
        <v>6</v>
      </c>
      <c r="BZ150" s="155">
        <f t="shared" si="654"/>
        <v>134837.136</v>
      </c>
      <c r="CA150" s="155">
        <f t="shared" si="654"/>
        <v>0</v>
      </c>
      <c r="CB150" s="155">
        <f t="shared" si="654"/>
        <v>0</v>
      </c>
      <c r="CC150" s="155">
        <f t="shared" si="654"/>
        <v>7</v>
      </c>
      <c r="CD150" s="155">
        <f t="shared" si="654"/>
        <v>193165.56</v>
      </c>
      <c r="CE150" s="155">
        <f t="shared" si="654"/>
        <v>0</v>
      </c>
      <c r="CF150" s="155">
        <f t="shared" si="654"/>
        <v>0</v>
      </c>
      <c r="CG150" s="155">
        <f t="shared" si="654"/>
        <v>8</v>
      </c>
      <c r="CH150" s="155">
        <f t="shared" si="654"/>
        <v>179782.848</v>
      </c>
      <c r="CI150" s="155">
        <f t="shared" si="654"/>
        <v>4</v>
      </c>
      <c r="CJ150" s="155">
        <f t="shared" si="654"/>
        <v>89891.423999999999</v>
      </c>
      <c r="CK150" s="155">
        <f t="shared" si="654"/>
        <v>0</v>
      </c>
      <c r="CL150" s="155">
        <f t="shared" si="654"/>
        <v>0</v>
      </c>
      <c r="CM150" s="155">
        <f t="shared" si="654"/>
        <v>7</v>
      </c>
      <c r="CN150" s="155">
        <f t="shared" si="654"/>
        <v>157309.992</v>
      </c>
      <c r="CO150" s="155">
        <f t="shared" ref="CO150:DF150" si="655">SUM(CO151:CO152)</f>
        <v>0</v>
      </c>
      <c r="CP150" s="155">
        <f t="shared" si="655"/>
        <v>0</v>
      </c>
      <c r="CQ150" s="155">
        <f t="shared" si="655"/>
        <v>0</v>
      </c>
      <c r="CR150" s="155">
        <f t="shared" si="655"/>
        <v>0</v>
      </c>
      <c r="CS150" s="155">
        <f t="shared" si="655"/>
        <v>0</v>
      </c>
      <c r="CT150" s="155">
        <f t="shared" si="655"/>
        <v>0</v>
      </c>
      <c r="CU150" s="155">
        <f t="shared" si="655"/>
        <v>0</v>
      </c>
      <c r="CV150" s="155">
        <f t="shared" si="655"/>
        <v>0</v>
      </c>
      <c r="CW150" s="155">
        <f t="shared" si="655"/>
        <v>0</v>
      </c>
      <c r="CX150" s="155">
        <f t="shared" si="655"/>
        <v>0</v>
      </c>
      <c r="CY150" s="155">
        <f t="shared" si="655"/>
        <v>0</v>
      </c>
      <c r="CZ150" s="155">
        <f t="shared" si="655"/>
        <v>0</v>
      </c>
      <c r="DA150" s="155">
        <f t="shared" si="655"/>
        <v>0</v>
      </c>
      <c r="DB150" s="155">
        <f t="shared" si="655"/>
        <v>0</v>
      </c>
      <c r="DC150" s="155">
        <f t="shared" si="655"/>
        <v>0</v>
      </c>
      <c r="DD150" s="155">
        <f t="shared" si="655"/>
        <v>0</v>
      </c>
      <c r="DE150" s="155">
        <f t="shared" si="655"/>
        <v>145</v>
      </c>
      <c r="DF150" s="155">
        <f t="shared" si="655"/>
        <v>3556140.0839999998</v>
      </c>
    </row>
    <row r="151" spans="1:110" s="6" customFormat="1" ht="30" x14ac:dyDescent="0.25">
      <c r="A151" s="70"/>
      <c r="B151" s="70">
        <v>119</v>
      </c>
      <c r="C151" s="71" t="s">
        <v>392</v>
      </c>
      <c r="D151" s="72" t="s">
        <v>393</v>
      </c>
      <c r="E151" s="36">
        <v>15030</v>
      </c>
      <c r="F151" s="37">
        <v>2.31</v>
      </c>
      <c r="G151" s="38"/>
      <c r="H151" s="39">
        <v>1</v>
      </c>
      <c r="I151" s="40"/>
      <c r="J151" s="40"/>
      <c r="K151" s="41">
        <v>1.4</v>
      </c>
      <c r="L151" s="41">
        <v>1.68</v>
      </c>
      <c r="M151" s="41">
        <v>2.23</v>
      </c>
      <c r="N151" s="42">
        <v>2.57</v>
      </c>
      <c r="O151" s="51"/>
      <c r="P151" s="44">
        <f>SUM(O151*$E151*$F151*$H151*$K151*$P$10)</f>
        <v>0</v>
      </c>
      <c r="Q151" s="45"/>
      <c r="R151" s="44">
        <f t="shared" ref="R151:R152" si="656">SUM(Q151*$E151*$F151*$H151*$K151*R$10)</f>
        <v>0</v>
      </c>
      <c r="S151" s="45"/>
      <c r="T151" s="44">
        <f t="shared" ref="T151:T152" si="657">SUM(S151*$E151*$F151*$H151*$K151*T$10)</f>
        <v>0</v>
      </c>
      <c r="U151" s="45"/>
      <c r="V151" s="44">
        <f>SUM(U151*$E151*$F151*$H151*$K151*$V$10)</f>
        <v>0</v>
      </c>
      <c r="W151" s="45"/>
      <c r="X151" s="44"/>
      <c r="Y151" s="45"/>
      <c r="Z151" s="44"/>
      <c r="AA151" s="36"/>
      <c r="AB151" s="44"/>
      <c r="AC151" s="45"/>
      <c r="AD151" s="44"/>
      <c r="AE151" s="45">
        <v>0</v>
      </c>
      <c r="AF151" s="44">
        <v>0</v>
      </c>
      <c r="AG151" s="45">
        <v>0</v>
      </c>
      <c r="AH151" s="44">
        <v>0</v>
      </c>
      <c r="AI151" s="45">
        <v>0</v>
      </c>
      <c r="AJ151" s="44">
        <f t="shared" ref="AJ151:AJ152" si="658">AI151*$E151*$F151*$H151*$L151*AJ$10</f>
        <v>0</v>
      </c>
      <c r="AK151" s="45"/>
      <c r="AL151" s="44">
        <f>AK151*$E151*$F151*$H151*$L151*$AD$10</f>
        <v>0</v>
      </c>
      <c r="AM151" s="36"/>
      <c r="AN151" s="44">
        <f>SUM(AM151*$E151*$F151*$H151*$K151*$AN$10)</f>
        <v>0</v>
      </c>
      <c r="AO151" s="45"/>
      <c r="AP151" s="44">
        <f t="shared" ref="AP151:AP152" si="659">SUM(AO151*$E151*$F151*$H151*$K151*AP$10)</f>
        <v>0</v>
      </c>
      <c r="AQ151" s="45"/>
      <c r="AR151" s="44">
        <f t="shared" ref="AR151:AR152" si="660">SUM(AQ151*$E151*$F151*$H151*$K151*AR$10)</f>
        <v>0</v>
      </c>
      <c r="AS151" s="45"/>
      <c r="AT151" s="44">
        <f>SUM(AS151*$E151*$F151*$H151*$K151*$AH$10)</f>
        <v>0</v>
      </c>
      <c r="AU151" s="45"/>
      <c r="AV151" s="44">
        <f t="shared" ref="AV151:AV152" si="661">SUM(AU151*$E151*$F151*$H151*$K151*AV$10)</f>
        <v>0</v>
      </c>
      <c r="AW151" s="45"/>
      <c r="AX151" s="44">
        <f t="shared" ref="AX151:AX152" si="662">SUM(AW151*$E151*$F151*$H151*$K151*AX$10)</f>
        <v>0</v>
      </c>
      <c r="AY151" s="45"/>
      <c r="AZ151" s="44">
        <f>SUM(AY151*$E151*$F151*$H151*$K151*$AZ$10)</f>
        <v>0</v>
      </c>
      <c r="BA151" s="45"/>
      <c r="BB151" s="44">
        <f>SUM(BA151*$E151*$F151*$H151*$K151*$AL$10)</f>
        <v>0</v>
      </c>
      <c r="BC151" s="45"/>
      <c r="BD151" s="44">
        <f t="shared" ref="BD151" si="663">SUM(BC151*$E151*$F151*$H151*$K151*BD$10)</f>
        <v>0</v>
      </c>
      <c r="BE151" s="45"/>
      <c r="BF151" s="44">
        <f t="shared" ref="BF151" si="664">SUM(BE151*$E151*$F151*$H151*$K151*BF$10)</f>
        <v>0</v>
      </c>
      <c r="BG151" s="45"/>
      <c r="BH151" s="44">
        <f t="shared" ref="BH151" si="665">SUM(BG151*$E151*$F151*$H151*$K151*BH$10)</f>
        <v>0</v>
      </c>
      <c r="BI151" s="45"/>
      <c r="BJ151" s="44">
        <f t="shared" ref="BJ151:BL152" si="666">SUM(BI151*$E151*$F151*$H151*$K151*BJ$10)</f>
        <v>0</v>
      </c>
      <c r="BK151" s="45"/>
      <c r="BL151" s="44">
        <f t="shared" si="666"/>
        <v>0</v>
      </c>
      <c r="BM151" s="45"/>
      <c r="BN151" s="44">
        <f t="shared" ref="BN151:BP152" si="667">BM151*$E151*$F151*$H151*$L151*BN$10</f>
        <v>0</v>
      </c>
      <c r="BO151" s="45"/>
      <c r="BP151" s="44">
        <f t="shared" si="667"/>
        <v>0</v>
      </c>
      <c r="BQ151" s="81"/>
      <c r="BR151" s="44">
        <f t="shared" ref="BR151:BR152" si="668">BQ151*$E151*$F151*$H151*$L151*BR$10</f>
        <v>0</v>
      </c>
      <c r="BS151" s="45"/>
      <c r="BT151" s="44">
        <f t="shared" ref="BT151:BT152" si="669">BS151*$E151*$F151*$H151*$L151*BT$10</f>
        <v>0</v>
      </c>
      <c r="BU151" s="44">
        <v>12</v>
      </c>
      <c r="BV151" s="44">
        <f t="shared" ref="BV151:BX152" si="670">BU151*$E151*$F151*$H151*$L151*BV$10</f>
        <v>699941.08799999999</v>
      </c>
      <c r="BW151" s="48"/>
      <c r="BX151" s="44">
        <f t="shared" si="670"/>
        <v>0</v>
      </c>
      <c r="BY151" s="45"/>
      <c r="BZ151" s="44">
        <f t="shared" ref="BZ151:BZ152" si="671">BY151*$E151*$F151*$H151*$L151*BZ$10</f>
        <v>0</v>
      </c>
      <c r="CA151" s="48"/>
      <c r="CB151" s="44">
        <f t="shared" ref="CB151:CB152" si="672">CA151*$E151*$F151*$H151*$L151*CB$10</f>
        <v>0</v>
      </c>
      <c r="CC151" s="79">
        <v>1</v>
      </c>
      <c r="CD151" s="44">
        <f t="shared" ref="CD151:CD152" si="673">CC151*$E151*$F151*$H151*$L151*CD$10</f>
        <v>58328.424000000006</v>
      </c>
      <c r="CE151" s="45"/>
      <c r="CF151" s="44">
        <f t="shared" ref="CF151:CF152" si="674">CE151*$E151*$F151*$H151*$L151*CF$10</f>
        <v>0</v>
      </c>
      <c r="CG151" s="44"/>
      <c r="CH151" s="44">
        <f t="shared" ref="CH151:CH152" si="675">CG151*$E151*$F151*$H151*$L151*CH$10</f>
        <v>0</v>
      </c>
      <c r="CI151" s="45"/>
      <c r="CJ151" s="44">
        <f t="shared" ref="CJ151:CJ152" si="676">CI151*$E151*$F151*$H151*$L151*CJ$10</f>
        <v>0</v>
      </c>
      <c r="CK151" s="45"/>
      <c r="CL151" s="44">
        <f t="shared" ref="CL151:CL152" si="677">CK151*$E151*$F151*$H151*$L151*CL$10</f>
        <v>0</v>
      </c>
      <c r="CM151" s="45"/>
      <c r="CN151" s="44">
        <f t="shared" ref="CN151:CN152" si="678">CM151*$E151*$F151*$H151*$L151*CN$10</f>
        <v>0</v>
      </c>
      <c r="CO151" s="45"/>
      <c r="CP151" s="44">
        <f t="shared" ref="CP151:CP152" si="679">CO151*$E151*$F151*$H151*$L151*CP$10</f>
        <v>0</v>
      </c>
      <c r="CQ151" s="45"/>
      <c r="CR151" s="44">
        <f t="shared" ref="CR151:CR152" si="680">CQ151*$E151*$F151*$H151*$M151*CR$10</f>
        <v>0</v>
      </c>
      <c r="CS151" s="45"/>
      <c r="CT151" s="44">
        <f t="shared" ref="CT151:CT152" si="681">CS151*$E151*$F151*$H151*$N151*$CT$10</f>
        <v>0</v>
      </c>
      <c r="CU151" s="44"/>
      <c r="CV151" s="44"/>
      <c r="CW151" s="44"/>
      <c r="CX151" s="44"/>
      <c r="CY151" s="44"/>
      <c r="CZ151" s="44"/>
      <c r="DA151" s="44"/>
      <c r="DB151" s="44"/>
      <c r="DC151" s="44"/>
      <c r="DD151" s="44"/>
      <c r="DE151" s="50">
        <f>SUM(Q151+O151+S151+U151+AC151+Y151+W151+AE151+AI151+AG151+AK151+AQ151+BM151+BS151+AO151+BA151+BC151+CE151+CG151+CC151+CI151+CK151+BW151+BY151+AS151+AU151+AW151+BO151+BQ151+BU151+BE151+BG151+BI151+BK151+CA151+CM151+CO151+CQ151+CS151+CU151+CW151+DC151+DA151)</f>
        <v>13</v>
      </c>
      <c r="DF151" s="50">
        <f>SUM(R151+P151+T151+V151+AD151+Z151+X151+AF151+AJ151+AH151+AL151+AR151+BN151+BT151+AP151+BB151+BD151+CF151+CH151+CD151+CJ151+CL151+BX151+BZ151+AT151+AV151+AX151+BP151+BR151+BV151+BF151+BH151+BJ151+BL151+CB151+CN151+CP151+CR151+CT151+CV151+CX151+DD151+DB151)</f>
        <v>758269.51199999999</v>
      </c>
    </row>
    <row r="152" spans="1:110" s="2" customFormat="1" x14ac:dyDescent="0.25">
      <c r="A152" s="76"/>
      <c r="B152" s="70">
        <v>120</v>
      </c>
      <c r="C152" s="71" t="s">
        <v>394</v>
      </c>
      <c r="D152" s="72" t="s">
        <v>395</v>
      </c>
      <c r="E152" s="36">
        <v>15030</v>
      </c>
      <c r="F152" s="73">
        <v>0.89</v>
      </c>
      <c r="G152" s="38"/>
      <c r="H152" s="77">
        <v>1</v>
      </c>
      <c r="I152" s="78"/>
      <c r="J152" s="78"/>
      <c r="K152" s="41">
        <v>1.4</v>
      </c>
      <c r="L152" s="41">
        <v>1.68</v>
      </c>
      <c r="M152" s="41">
        <v>2.23</v>
      </c>
      <c r="N152" s="42">
        <v>2.57</v>
      </c>
      <c r="O152" s="51"/>
      <c r="P152" s="44">
        <f>SUM(O152*$E152*$F152*$H152*$K152*$P$10)</f>
        <v>0</v>
      </c>
      <c r="Q152" s="45"/>
      <c r="R152" s="44">
        <f t="shared" si="656"/>
        <v>0</v>
      </c>
      <c r="S152" s="45"/>
      <c r="T152" s="44">
        <f t="shared" si="657"/>
        <v>0</v>
      </c>
      <c r="U152" s="45"/>
      <c r="V152" s="44">
        <f>SUM(U152*$E152*$F152*$H152*$K152*$V$10)</f>
        <v>0</v>
      </c>
      <c r="W152" s="45"/>
      <c r="X152" s="44"/>
      <c r="Y152" s="45"/>
      <c r="Z152" s="44"/>
      <c r="AA152" s="36">
        <v>0</v>
      </c>
      <c r="AB152" s="44">
        <v>0</v>
      </c>
      <c r="AC152" s="45">
        <v>0</v>
      </c>
      <c r="AD152" s="44">
        <v>0</v>
      </c>
      <c r="AE152" s="45">
        <v>0</v>
      </c>
      <c r="AF152" s="44">
        <v>0</v>
      </c>
      <c r="AG152" s="45">
        <v>0</v>
      </c>
      <c r="AH152" s="44">
        <v>0</v>
      </c>
      <c r="AI152" s="45">
        <v>0</v>
      </c>
      <c r="AJ152" s="44">
        <f t="shared" si="658"/>
        <v>0</v>
      </c>
      <c r="AK152" s="45"/>
      <c r="AL152" s="44">
        <f>AK152*$E152*$F152*$H152*$L152*$AD$10</f>
        <v>0</v>
      </c>
      <c r="AM152" s="36"/>
      <c r="AN152" s="44">
        <f>SUM(AM152*$E152*$F152*$H152*$K152*$AN$10)</f>
        <v>0</v>
      </c>
      <c r="AO152" s="45"/>
      <c r="AP152" s="44">
        <f t="shared" si="659"/>
        <v>0</v>
      </c>
      <c r="AQ152" s="45"/>
      <c r="AR152" s="44">
        <f t="shared" si="660"/>
        <v>0</v>
      </c>
      <c r="AS152" s="44">
        <v>10</v>
      </c>
      <c r="AT152" s="44">
        <f>SUM(AS152*$E152*$F152*$H152*$K152*AT$10)</f>
        <v>187273.8</v>
      </c>
      <c r="AU152" s="45"/>
      <c r="AV152" s="44">
        <f t="shared" si="661"/>
        <v>0</v>
      </c>
      <c r="AW152" s="45"/>
      <c r="AX152" s="44">
        <f t="shared" si="662"/>
        <v>0</v>
      </c>
      <c r="AY152" s="45"/>
      <c r="AZ152" s="44">
        <f>SUM(AY152*$E152*$F152*$H152*$K152*$AZ$10)</f>
        <v>0</v>
      </c>
      <c r="BA152" s="45"/>
      <c r="BB152" s="44">
        <f>SUM(BA152*$E152*$F152*$H152*$K152*$AL$10)</f>
        <v>0</v>
      </c>
      <c r="BC152" s="44">
        <v>10</v>
      </c>
      <c r="BD152" s="44">
        <f t="shared" ref="BD152" si="682">SUM(BC152*$E152*$F152*$H152*$K152*BD$10)</f>
        <v>187273.8</v>
      </c>
      <c r="BE152" s="45"/>
      <c r="BF152" s="44">
        <f t="shared" ref="BF152" si="683">SUM(BE152*$E152*$F152*$H152*$K152*BF$10)</f>
        <v>0</v>
      </c>
      <c r="BG152" s="45"/>
      <c r="BH152" s="44">
        <f t="shared" ref="BH152" si="684">SUM(BG152*$E152*$F152*$H152*$K152*BH$10)</f>
        <v>0</v>
      </c>
      <c r="BI152" s="45"/>
      <c r="BJ152" s="44">
        <f t="shared" si="666"/>
        <v>0</v>
      </c>
      <c r="BK152" s="44">
        <v>25</v>
      </c>
      <c r="BL152" s="44">
        <f t="shared" si="666"/>
        <v>468184.49999999994</v>
      </c>
      <c r="BM152" s="45"/>
      <c r="BN152" s="44">
        <f t="shared" si="667"/>
        <v>0</v>
      </c>
      <c r="BO152" s="45"/>
      <c r="BP152" s="44">
        <f t="shared" si="667"/>
        <v>0</v>
      </c>
      <c r="BQ152" s="81"/>
      <c r="BR152" s="44">
        <f t="shared" si="668"/>
        <v>0</v>
      </c>
      <c r="BS152" s="49"/>
      <c r="BT152" s="44">
        <f t="shared" si="669"/>
        <v>0</v>
      </c>
      <c r="BU152" s="44">
        <v>29</v>
      </c>
      <c r="BV152" s="44">
        <f t="shared" si="670"/>
        <v>651712.82399999991</v>
      </c>
      <c r="BW152" s="47">
        <v>27</v>
      </c>
      <c r="BX152" s="44">
        <f t="shared" si="670"/>
        <v>606767.11199999996</v>
      </c>
      <c r="BY152" s="44">
        <v>6</v>
      </c>
      <c r="BZ152" s="44">
        <f t="shared" si="671"/>
        <v>134837.136</v>
      </c>
      <c r="CA152" s="48"/>
      <c r="CB152" s="44">
        <f t="shared" si="672"/>
        <v>0</v>
      </c>
      <c r="CC152" s="79">
        <v>6</v>
      </c>
      <c r="CD152" s="44">
        <f t="shared" si="673"/>
        <v>134837.136</v>
      </c>
      <c r="CE152" s="45"/>
      <c r="CF152" s="44">
        <f t="shared" si="674"/>
        <v>0</v>
      </c>
      <c r="CG152" s="44">
        <v>8</v>
      </c>
      <c r="CH152" s="44">
        <f t="shared" si="675"/>
        <v>179782.848</v>
      </c>
      <c r="CI152" s="44">
        <v>4</v>
      </c>
      <c r="CJ152" s="44">
        <f t="shared" si="676"/>
        <v>89891.423999999999</v>
      </c>
      <c r="CK152" s="45"/>
      <c r="CL152" s="44">
        <f t="shared" si="677"/>
        <v>0</v>
      </c>
      <c r="CM152" s="44">
        <v>7</v>
      </c>
      <c r="CN152" s="44">
        <f t="shared" si="678"/>
        <v>157309.992</v>
      </c>
      <c r="CO152" s="45"/>
      <c r="CP152" s="44">
        <f t="shared" si="679"/>
        <v>0</v>
      </c>
      <c r="CQ152" s="49"/>
      <c r="CR152" s="44">
        <f t="shared" si="680"/>
        <v>0</v>
      </c>
      <c r="CS152" s="49"/>
      <c r="CT152" s="44">
        <f t="shared" si="681"/>
        <v>0</v>
      </c>
      <c r="CU152" s="44"/>
      <c r="CV152" s="44"/>
      <c r="CW152" s="44"/>
      <c r="CX152" s="44"/>
      <c r="CY152" s="44"/>
      <c r="CZ152" s="44"/>
      <c r="DA152" s="44"/>
      <c r="DB152" s="44"/>
      <c r="DC152" s="44"/>
      <c r="DD152" s="44"/>
      <c r="DE152" s="50">
        <f>SUM(Q152+O152+S152+U152+AC152+Y152+W152+AE152+AI152+AG152+AK152+AQ152+BM152+BS152+AO152+BA152+BC152+CE152+CG152+CC152+CI152+CK152+BW152+BY152+AS152+AU152+AW152+BO152+BQ152+BU152+BE152+BG152+BI152+BK152+CA152+CM152+CO152+CQ152+CS152+CU152+CW152+DC152+DA152)</f>
        <v>132</v>
      </c>
      <c r="DF152" s="50">
        <f>SUM(R152+P152+T152+V152+AD152+Z152+X152+AF152+AJ152+AH152+AL152+AR152+BN152+BT152+AP152+BB152+BD152+CF152+CH152+CD152+CJ152+CL152+BX152+BZ152+AT152+AV152+AX152+BP152+BR152+BV152+BF152+BH152+BJ152+BL152+CB152+CN152+CP152+CR152+CT152+CV152+CX152+DD152+DB152)</f>
        <v>2797870.5719999997</v>
      </c>
    </row>
    <row r="153" spans="1:110" ht="15" x14ac:dyDescent="0.25">
      <c r="A153" s="163">
        <v>23</v>
      </c>
      <c r="B153" s="163"/>
      <c r="C153" s="190" t="s">
        <v>396</v>
      </c>
      <c r="D153" s="169" t="s">
        <v>397</v>
      </c>
      <c r="E153" s="175">
        <v>15030</v>
      </c>
      <c r="F153" s="180"/>
      <c r="G153" s="177"/>
      <c r="H153" s="167"/>
      <c r="I153" s="146"/>
      <c r="J153" s="146"/>
      <c r="K153" s="41">
        <v>1.4</v>
      </c>
      <c r="L153" s="41">
        <v>1.68</v>
      </c>
      <c r="M153" s="41">
        <v>2.23</v>
      </c>
      <c r="N153" s="42">
        <v>2.57</v>
      </c>
      <c r="O153" s="181">
        <f t="shared" ref="O153:BZ153" si="685">O154</f>
        <v>0</v>
      </c>
      <c r="P153" s="181">
        <f t="shared" si="685"/>
        <v>0</v>
      </c>
      <c r="Q153" s="181">
        <f t="shared" si="685"/>
        <v>0</v>
      </c>
      <c r="R153" s="181">
        <f t="shared" si="685"/>
        <v>0</v>
      </c>
      <c r="S153" s="181">
        <f t="shared" si="685"/>
        <v>0</v>
      </c>
      <c r="T153" s="181">
        <f t="shared" si="685"/>
        <v>0</v>
      </c>
      <c r="U153" s="155">
        <f t="shared" si="685"/>
        <v>0</v>
      </c>
      <c r="V153" s="155">
        <f t="shared" si="685"/>
        <v>0</v>
      </c>
      <c r="W153" s="155">
        <f t="shared" si="685"/>
        <v>0</v>
      </c>
      <c r="X153" s="155">
        <f t="shared" si="685"/>
        <v>0</v>
      </c>
      <c r="Y153" s="155">
        <f t="shared" si="685"/>
        <v>0</v>
      </c>
      <c r="Z153" s="155">
        <f t="shared" si="685"/>
        <v>0</v>
      </c>
      <c r="AA153" s="155">
        <f t="shared" si="685"/>
        <v>0</v>
      </c>
      <c r="AB153" s="155">
        <f t="shared" si="685"/>
        <v>0</v>
      </c>
      <c r="AC153" s="155">
        <f t="shared" si="685"/>
        <v>0</v>
      </c>
      <c r="AD153" s="155">
        <f t="shared" si="685"/>
        <v>0</v>
      </c>
      <c r="AE153" s="155">
        <f t="shared" si="685"/>
        <v>0</v>
      </c>
      <c r="AF153" s="155">
        <f t="shared" si="685"/>
        <v>0</v>
      </c>
      <c r="AG153" s="155">
        <f t="shared" si="685"/>
        <v>25</v>
      </c>
      <c r="AH153" s="155">
        <f t="shared" si="685"/>
        <v>473444.99999999994</v>
      </c>
      <c r="AI153" s="155">
        <f t="shared" si="685"/>
        <v>0</v>
      </c>
      <c r="AJ153" s="155">
        <f t="shared" si="685"/>
        <v>0</v>
      </c>
      <c r="AK153" s="155">
        <f t="shared" si="685"/>
        <v>13</v>
      </c>
      <c r="AL153" s="155">
        <f t="shared" si="685"/>
        <v>295429.68</v>
      </c>
      <c r="AM153" s="155">
        <f t="shared" si="685"/>
        <v>0</v>
      </c>
      <c r="AN153" s="155">
        <f t="shared" si="685"/>
        <v>0</v>
      </c>
      <c r="AO153" s="155">
        <f t="shared" si="685"/>
        <v>0</v>
      </c>
      <c r="AP153" s="155">
        <f t="shared" si="685"/>
        <v>0</v>
      </c>
      <c r="AQ153" s="155">
        <f t="shared" si="685"/>
        <v>0</v>
      </c>
      <c r="AR153" s="155">
        <f t="shared" si="685"/>
        <v>0</v>
      </c>
      <c r="AS153" s="155">
        <f t="shared" si="685"/>
        <v>120</v>
      </c>
      <c r="AT153" s="155">
        <f t="shared" si="685"/>
        <v>2272536</v>
      </c>
      <c r="AU153" s="155">
        <f t="shared" si="685"/>
        <v>0</v>
      </c>
      <c r="AV153" s="155">
        <f t="shared" si="685"/>
        <v>0</v>
      </c>
      <c r="AW153" s="155">
        <f t="shared" si="685"/>
        <v>0</v>
      </c>
      <c r="AX153" s="155">
        <f t="shared" si="685"/>
        <v>0</v>
      </c>
      <c r="AY153" s="155">
        <f t="shared" si="685"/>
        <v>0</v>
      </c>
      <c r="AZ153" s="155">
        <f t="shared" si="685"/>
        <v>0</v>
      </c>
      <c r="BA153" s="155">
        <f t="shared" si="685"/>
        <v>0</v>
      </c>
      <c r="BB153" s="155">
        <f t="shared" si="685"/>
        <v>0</v>
      </c>
      <c r="BC153" s="155">
        <f t="shared" si="685"/>
        <v>15</v>
      </c>
      <c r="BD153" s="155">
        <f t="shared" si="685"/>
        <v>284067</v>
      </c>
      <c r="BE153" s="155">
        <f t="shared" si="685"/>
        <v>2</v>
      </c>
      <c r="BF153" s="155">
        <f t="shared" si="685"/>
        <v>37875.599999999999</v>
      </c>
      <c r="BG153" s="155">
        <f t="shared" si="685"/>
        <v>0</v>
      </c>
      <c r="BH153" s="155">
        <f t="shared" si="685"/>
        <v>0</v>
      </c>
      <c r="BI153" s="155">
        <f t="shared" si="685"/>
        <v>0</v>
      </c>
      <c r="BJ153" s="155">
        <f t="shared" si="685"/>
        <v>0</v>
      </c>
      <c r="BK153" s="155">
        <f t="shared" si="685"/>
        <v>331</v>
      </c>
      <c r="BL153" s="155">
        <f t="shared" si="685"/>
        <v>6268411.7999999998</v>
      </c>
      <c r="BM153" s="155">
        <f t="shared" si="685"/>
        <v>0</v>
      </c>
      <c r="BN153" s="155">
        <f t="shared" si="685"/>
        <v>0</v>
      </c>
      <c r="BO153" s="155">
        <f t="shared" si="685"/>
        <v>0</v>
      </c>
      <c r="BP153" s="155">
        <f t="shared" si="685"/>
        <v>0</v>
      </c>
      <c r="BQ153" s="155">
        <f t="shared" si="685"/>
        <v>0</v>
      </c>
      <c r="BR153" s="155">
        <f t="shared" si="685"/>
        <v>0</v>
      </c>
      <c r="BS153" s="155">
        <f t="shared" si="685"/>
        <v>0</v>
      </c>
      <c r="BT153" s="155">
        <f t="shared" si="685"/>
        <v>0</v>
      </c>
      <c r="BU153" s="155">
        <f t="shared" si="685"/>
        <v>0</v>
      </c>
      <c r="BV153" s="155">
        <f t="shared" si="685"/>
        <v>0</v>
      </c>
      <c r="BW153" s="155">
        <f t="shared" si="685"/>
        <v>29</v>
      </c>
      <c r="BX153" s="155">
        <f t="shared" si="685"/>
        <v>659035.43999999994</v>
      </c>
      <c r="BY153" s="155">
        <f t="shared" si="685"/>
        <v>140</v>
      </c>
      <c r="BZ153" s="155">
        <f t="shared" si="685"/>
        <v>3181550.4</v>
      </c>
      <c r="CA153" s="155">
        <f t="shared" ref="CA153:DF153" si="686">CA154</f>
        <v>0</v>
      </c>
      <c r="CB153" s="155">
        <f t="shared" si="686"/>
        <v>0</v>
      </c>
      <c r="CC153" s="155">
        <f t="shared" si="686"/>
        <v>40</v>
      </c>
      <c r="CD153" s="155">
        <f t="shared" si="686"/>
        <v>909014.4</v>
      </c>
      <c r="CE153" s="155">
        <f t="shared" si="686"/>
        <v>0</v>
      </c>
      <c r="CF153" s="155">
        <f t="shared" si="686"/>
        <v>0</v>
      </c>
      <c r="CG153" s="155">
        <f t="shared" si="686"/>
        <v>15</v>
      </c>
      <c r="CH153" s="155">
        <f t="shared" si="686"/>
        <v>340880.39999999997</v>
      </c>
      <c r="CI153" s="155">
        <f t="shared" si="686"/>
        <v>70</v>
      </c>
      <c r="CJ153" s="155">
        <f t="shared" si="686"/>
        <v>1590775.2</v>
      </c>
      <c r="CK153" s="155">
        <f t="shared" si="686"/>
        <v>0</v>
      </c>
      <c r="CL153" s="155">
        <f t="shared" si="686"/>
        <v>0</v>
      </c>
      <c r="CM153" s="155">
        <f t="shared" si="686"/>
        <v>27</v>
      </c>
      <c r="CN153" s="155">
        <f t="shared" si="686"/>
        <v>613584.72</v>
      </c>
      <c r="CO153" s="155">
        <f t="shared" si="686"/>
        <v>10</v>
      </c>
      <c r="CP153" s="155">
        <f t="shared" si="686"/>
        <v>227253.6</v>
      </c>
      <c r="CQ153" s="155">
        <f t="shared" si="686"/>
        <v>50</v>
      </c>
      <c r="CR153" s="155">
        <f t="shared" si="686"/>
        <v>1508260.5</v>
      </c>
      <c r="CS153" s="155">
        <f t="shared" si="686"/>
        <v>20</v>
      </c>
      <c r="CT153" s="155">
        <f t="shared" si="686"/>
        <v>695287.79999999993</v>
      </c>
      <c r="CU153" s="155">
        <f t="shared" si="686"/>
        <v>0</v>
      </c>
      <c r="CV153" s="155">
        <f t="shared" si="686"/>
        <v>0</v>
      </c>
      <c r="CW153" s="155">
        <f t="shared" si="686"/>
        <v>0</v>
      </c>
      <c r="CX153" s="155">
        <f t="shared" si="686"/>
        <v>0</v>
      </c>
      <c r="CY153" s="155">
        <f t="shared" si="686"/>
        <v>0</v>
      </c>
      <c r="CZ153" s="155">
        <f t="shared" si="686"/>
        <v>0</v>
      </c>
      <c r="DA153" s="155">
        <f t="shared" si="686"/>
        <v>0</v>
      </c>
      <c r="DB153" s="155">
        <f t="shared" si="686"/>
        <v>0</v>
      </c>
      <c r="DC153" s="155">
        <f t="shared" si="686"/>
        <v>0</v>
      </c>
      <c r="DD153" s="155">
        <f t="shared" si="686"/>
        <v>0</v>
      </c>
      <c r="DE153" s="155">
        <f t="shared" si="686"/>
        <v>907</v>
      </c>
      <c r="DF153" s="155">
        <f t="shared" si="686"/>
        <v>19357407.539999999</v>
      </c>
    </row>
    <row r="154" spans="1:110" s="6" customFormat="1" x14ac:dyDescent="0.25">
      <c r="A154" s="70"/>
      <c r="B154" s="70">
        <v>121</v>
      </c>
      <c r="C154" s="71" t="s">
        <v>398</v>
      </c>
      <c r="D154" s="35" t="s">
        <v>399</v>
      </c>
      <c r="E154" s="36">
        <v>15030</v>
      </c>
      <c r="F154" s="37">
        <v>0.9</v>
      </c>
      <c r="G154" s="38"/>
      <c r="H154" s="39">
        <v>1</v>
      </c>
      <c r="I154" s="40"/>
      <c r="J154" s="40"/>
      <c r="K154" s="41">
        <v>1.4</v>
      </c>
      <c r="L154" s="41">
        <v>1.68</v>
      </c>
      <c r="M154" s="41">
        <v>2.23</v>
      </c>
      <c r="N154" s="42">
        <v>2.57</v>
      </c>
      <c r="O154" s="51"/>
      <c r="P154" s="44">
        <f>SUM(O154*$E154*$F154*$H154*$K154*$P$10)</f>
        <v>0</v>
      </c>
      <c r="Q154" s="45"/>
      <c r="R154" s="44">
        <f>SUM(Q154*$E154*$F154*$H154*$K154*R$10)</f>
        <v>0</v>
      </c>
      <c r="S154" s="45"/>
      <c r="T154" s="44">
        <f t="shared" ref="T154" si="687">SUM(S154*$E154*$F154*$H154*$K154*T$10)</f>
        <v>0</v>
      </c>
      <c r="U154" s="45"/>
      <c r="V154" s="44">
        <f>SUM(U154*$E154*$F154*$H154*$K154*$V$10)</f>
        <v>0</v>
      </c>
      <c r="W154" s="45"/>
      <c r="X154" s="44"/>
      <c r="Y154" s="45"/>
      <c r="Z154" s="44"/>
      <c r="AA154" s="36">
        <v>0</v>
      </c>
      <c r="AB154" s="44">
        <v>0</v>
      </c>
      <c r="AC154" s="44">
        <v>0</v>
      </c>
      <c r="AD154" s="44">
        <v>0</v>
      </c>
      <c r="AE154" s="45">
        <v>0</v>
      </c>
      <c r="AF154" s="44">
        <v>0</v>
      </c>
      <c r="AG154" s="48">
        <v>25</v>
      </c>
      <c r="AH154" s="44">
        <f>AG154*$E154*$F154*$H154*$K154*AH$10</f>
        <v>473444.99999999994</v>
      </c>
      <c r="AI154" s="45">
        <v>0</v>
      </c>
      <c r="AJ154" s="44">
        <f t="shared" ref="AJ154" si="688">AI154*$E154*$F154*$H154*$L154*AJ$10</f>
        <v>0</v>
      </c>
      <c r="AK154" s="79">
        <v>13</v>
      </c>
      <c r="AL154" s="44">
        <f>AK154*$E154*$F154*$H154*$L154*AL$10</f>
        <v>295429.68</v>
      </c>
      <c r="AM154" s="36"/>
      <c r="AN154" s="44">
        <f>SUM(AM154*$E154*$F154*$H154*$K154*$AN$10)</f>
        <v>0</v>
      </c>
      <c r="AO154" s="45"/>
      <c r="AP154" s="44">
        <f>SUM(AO154*$E154*$F154*$H154*$K154*AP$10)</f>
        <v>0</v>
      </c>
      <c r="AQ154" s="45"/>
      <c r="AR154" s="44">
        <f>SUM(AQ154*$E154*$F154*$H154*$K154*AR$10)</f>
        <v>0</v>
      </c>
      <c r="AS154" s="44">
        <v>120</v>
      </c>
      <c r="AT154" s="44">
        <f>SUM(AS154*$E154*$F154*$H154*$K154*AT$10)</f>
        <v>2272536</v>
      </c>
      <c r="AU154" s="45"/>
      <c r="AV154" s="44">
        <f>SUM(AU154*$E154*$F154*$H154*$K154*AV$10)</f>
        <v>0</v>
      </c>
      <c r="AW154" s="45"/>
      <c r="AX154" s="44">
        <f>SUM(AW154*$E154*$F154*$H154*$K154*AX$10)</f>
        <v>0</v>
      </c>
      <c r="AY154" s="45"/>
      <c r="AZ154" s="44">
        <f>SUM(AY154*$E154*$F154*$H154*$K154*$AZ$10)</f>
        <v>0</v>
      </c>
      <c r="BA154" s="45"/>
      <c r="BB154" s="44">
        <f>SUM(BA154*$E154*$F154*$H154*$K154*$AL$10)</f>
        <v>0</v>
      </c>
      <c r="BC154" s="44">
        <v>15</v>
      </c>
      <c r="BD154" s="44">
        <f>SUM(BC154*$E154*$F154*$H154*$K154*BD$10)</f>
        <v>284067</v>
      </c>
      <c r="BE154" s="44">
        <v>2</v>
      </c>
      <c r="BF154" s="44">
        <f>SUM(BE154*$E154*$F154*$H154*$K154*BF$10)</f>
        <v>37875.599999999999</v>
      </c>
      <c r="BG154" s="45"/>
      <c r="BH154" s="44">
        <f>SUM(BG154*$E154*$F154*$H154*$K154*BH$10)</f>
        <v>0</v>
      </c>
      <c r="BI154" s="44"/>
      <c r="BJ154" s="44">
        <f>SUM(BI154*$E154*$F154*$H154*$K154*BJ$10)</f>
        <v>0</v>
      </c>
      <c r="BK154" s="44">
        <v>331</v>
      </c>
      <c r="BL154" s="44">
        <f>SUM(BK154*$E154*$F154*$H154*$K154*BL$10)</f>
        <v>6268411.7999999998</v>
      </c>
      <c r="BM154" s="45"/>
      <c r="BN154" s="44">
        <f>BM154*$E154*$F154*$H154*$L154*BN$10</f>
        <v>0</v>
      </c>
      <c r="BO154" s="45"/>
      <c r="BP154" s="44">
        <f>BO154*$E154*$F154*$H154*$L154*BP$10</f>
        <v>0</v>
      </c>
      <c r="BQ154" s="81"/>
      <c r="BR154" s="44">
        <f>BQ154*$E154*$F154*$H154*$L154*BR$10</f>
        <v>0</v>
      </c>
      <c r="BS154" s="49"/>
      <c r="BT154" s="44">
        <f>BS154*$E154*$F154*$H154*$L154*BT$10</f>
        <v>0</v>
      </c>
      <c r="BU154" s="49"/>
      <c r="BV154" s="44">
        <f>BU154*$E154*$F154*$H154*$L154*BV$10</f>
        <v>0</v>
      </c>
      <c r="BW154" s="47">
        <v>29</v>
      </c>
      <c r="BX154" s="44">
        <f>BW154*$E154*$F154*$H154*$L154*BX$10</f>
        <v>659035.43999999994</v>
      </c>
      <c r="BY154" s="44">
        <v>140</v>
      </c>
      <c r="BZ154" s="44">
        <f>BY154*$E154*$F154*$H154*$L154*BZ$10</f>
        <v>3181550.4</v>
      </c>
      <c r="CA154" s="47"/>
      <c r="CB154" s="44">
        <f>CA154*$E154*$F154*$H154*$L154*CB$10</f>
        <v>0</v>
      </c>
      <c r="CC154" s="49">
        <v>40</v>
      </c>
      <c r="CD154" s="44">
        <f>CC154*$E154*$F154*$H154*$L154*CD$10</f>
        <v>909014.4</v>
      </c>
      <c r="CE154" s="45"/>
      <c r="CF154" s="44">
        <f>CE154*$E154*$F154*$H154*$L154*CF$10</f>
        <v>0</v>
      </c>
      <c r="CG154" s="44">
        <v>15</v>
      </c>
      <c r="CH154" s="44">
        <f>CG154*$E154*$F154*$H154*$L154*CH$10</f>
        <v>340880.39999999997</v>
      </c>
      <c r="CI154" s="79">
        <v>70</v>
      </c>
      <c r="CJ154" s="44">
        <f>CI154*$E154*$F154*$H154*$L154*CJ$10</f>
        <v>1590775.2</v>
      </c>
      <c r="CK154" s="49"/>
      <c r="CL154" s="44">
        <f>CK154*$E154*$F154*$H154*$L154*CL$10</f>
        <v>0</v>
      </c>
      <c r="CM154" s="44">
        <v>27</v>
      </c>
      <c r="CN154" s="44">
        <f>CM154*$E154*$F154*$H154*$L154*CN$10</f>
        <v>613584.72</v>
      </c>
      <c r="CO154" s="44">
        <v>10</v>
      </c>
      <c r="CP154" s="44">
        <f>CO154*$E154*$F154*$H154*$L154*CP$10</f>
        <v>227253.6</v>
      </c>
      <c r="CQ154" s="79">
        <v>50</v>
      </c>
      <c r="CR154" s="44">
        <f>CQ154*$E154*$F154*$H154*$M154*CR$10</f>
        <v>1508260.5</v>
      </c>
      <c r="CS154" s="79">
        <v>20</v>
      </c>
      <c r="CT154" s="44">
        <f>CS154*$E154*$F154*$H154*$N154*$CT$10</f>
        <v>695287.79999999993</v>
      </c>
      <c r="CU154" s="44"/>
      <c r="CV154" s="44"/>
      <c r="CW154" s="44"/>
      <c r="CX154" s="44"/>
      <c r="CY154" s="44"/>
      <c r="CZ154" s="44"/>
      <c r="DA154" s="44"/>
      <c r="DB154" s="44"/>
      <c r="DC154" s="44"/>
      <c r="DD154" s="44"/>
      <c r="DE154" s="50">
        <f>SUM(Q154+O154+S154+U154+AC154+Y154+W154+AE154+AI154+AG154+AK154+AQ154+BM154+BS154+AO154+BA154+BC154+CE154+CG154+CC154+CI154+CK154+BW154+BY154+AS154+AU154+AW154+BO154+BQ154+BU154+BE154+BG154+BI154+BK154+CA154+CM154+CO154+CQ154+CS154+CU154+CW154+DC154+DA154)</f>
        <v>907</v>
      </c>
      <c r="DF154" s="50">
        <f>SUM(R154+P154+T154+V154+AD154+Z154+X154+AF154+AJ154+AH154+AL154+AR154+BN154+BT154+AP154+BB154+BD154+CF154+CH154+CD154+CJ154+CL154+BX154+BZ154+AT154+AV154+AX154+BP154+BR154+BV154+BF154+BH154+BJ154+BL154+CB154+CN154+CP154+CR154+CT154+CV154+CX154+DD154+DB154)</f>
        <v>19357407.539999999</v>
      </c>
    </row>
    <row r="155" spans="1:110" ht="15" x14ac:dyDescent="0.25">
      <c r="A155" s="163">
        <v>24</v>
      </c>
      <c r="B155" s="163"/>
      <c r="C155" s="190" t="s">
        <v>400</v>
      </c>
      <c r="D155" s="169" t="s">
        <v>401</v>
      </c>
      <c r="E155" s="175">
        <v>15030</v>
      </c>
      <c r="F155" s="180"/>
      <c r="G155" s="177"/>
      <c r="H155" s="167"/>
      <c r="I155" s="146"/>
      <c r="J155" s="146"/>
      <c r="K155" s="41">
        <v>1.4</v>
      </c>
      <c r="L155" s="41">
        <v>1.68</v>
      </c>
      <c r="M155" s="41">
        <v>2.23</v>
      </c>
      <c r="N155" s="42">
        <v>2.57</v>
      </c>
      <c r="O155" s="181">
        <f t="shared" ref="O155:BZ155" si="689">O156</f>
        <v>120</v>
      </c>
      <c r="P155" s="181">
        <f t="shared" si="689"/>
        <v>3686558.4</v>
      </c>
      <c r="Q155" s="181">
        <f t="shared" si="689"/>
        <v>0</v>
      </c>
      <c r="R155" s="181">
        <f t="shared" si="689"/>
        <v>0</v>
      </c>
      <c r="S155" s="181">
        <f t="shared" si="689"/>
        <v>0</v>
      </c>
      <c r="T155" s="181">
        <f t="shared" si="689"/>
        <v>0</v>
      </c>
      <c r="U155" s="155">
        <f t="shared" si="689"/>
        <v>0</v>
      </c>
      <c r="V155" s="155">
        <f t="shared" si="689"/>
        <v>0</v>
      </c>
      <c r="W155" s="155">
        <f t="shared" si="689"/>
        <v>0</v>
      </c>
      <c r="X155" s="155">
        <f t="shared" si="689"/>
        <v>0</v>
      </c>
      <c r="Y155" s="155">
        <f t="shared" si="689"/>
        <v>0</v>
      </c>
      <c r="Z155" s="155">
        <f t="shared" si="689"/>
        <v>0</v>
      </c>
      <c r="AA155" s="155">
        <f t="shared" si="689"/>
        <v>0</v>
      </c>
      <c r="AB155" s="155">
        <f t="shared" si="689"/>
        <v>0</v>
      </c>
      <c r="AC155" s="155">
        <f t="shared" si="689"/>
        <v>0</v>
      </c>
      <c r="AD155" s="155">
        <f t="shared" si="689"/>
        <v>0</v>
      </c>
      <c r="AE155" s="155">
        <f t="shared" si="689"/>
        <v>0</v>
      </c>
      <c r="AF155" s="155">
        <f t="shared" si="689"/>
        <v>0</v>
      </c>
      <c r="AG155" s="155">
        <f t="shared" si="689"/>
        <v>0</v>
      </c>
      <c r="AH155" s="155">
        <f t="shared" si="689"/>
        <v>0</v>
      </c>
      <c r="AI155" s="155">
        <f t="shared" si="689"/>
        <v>0</v>
      </c>
      <c r="AJ155" s="155">
        <f t="shared" si="689"/>
        <v>0</v>
      </c>
      <c r="AK155" s="155">
        <f t="shared" si="689"/>
        <v>40</v>
      </c>
      <c r="AL155" s="155">
        <f t="shared" si="689"/>
        <v>1474623.3599999999</v>
      </c>
      <c r="AM155" s="155">
        <f t="shared" si="689"/>
        <v>0</v>
      </c>
      <c r="AN155" s="155">
        <f t="shared" si="689"/>
        <v>0</v>
      </c>
      <c r="AO155" s="155">
        <f t="shared" si="689"/>
        <v>0</v>
      </c>
      <c r="AP155" s="155">
        <f t="shared" si="689"/>
        <v>0</v>
      </c>
      <c r="AQ155" s="155">
        <f t="shared" si="689"/>
        <v>0</v>
      </c>
      <c r="AR155" s="155">
        <f t="shared" si="689"/>
        <v>0</v>
      </c>
      <c r="AS155" s="155">
        <f t="shared" si="689"/>
        <v>0</v>
      </c>
      <c r="AT155" s="155">
        <f t="shared" si="689"/>
        <v>0</v>
      </c>
      <c r="AU155" s="155">
        <f t="shared" si="689"/>
        <v>0</v>
      </c>
      <c r="AV155" s="155">
        <f t="shared" si="689"/>
        <v>0</v>
      </c>
      <c r="AW155" s="155">
        <f t="shared" si="689"/>
        <v>0</v>
      </c>
      <c r="AX155" s="155">
        <f t="shared" si="689"/>
        <v>0</v>
      </c>
      <c r="AY155" s="155">
        <f t="shared" si="689"/>
        <v>0</v>
      </c>
      <c r="AZ155" s="155">
        <f t="shared" si="689"/>
        <v>0</v>
      </c>
      <c r="BA155" s="155">
        <f t="shared" si="689"/>
        <v>0</v>
      </c>
      <c r="BB155" s="155">
        <f t="shared" si="689"/>
        <v>0</v>
      </c>
      <c r="BC155" s="155">
        <f t="shared" si="689"/>
        <v>39</v>
      </c>
      <c r="BD155" s="155">
        <f t="shared" si="689"/>
        <v>1198131.4799999997</v>
      </c>
      <c r="BE155" s="155">
        <f t="shared" si="689"/>
        <v>0</v>
      </c>
      <c r="BF155" s="155">
        <f t="shared" si="689"/>
        <v>0</v>
      </c>
      <c r="BG155" s="155">
        <f t="shared" si="689"/>
        <v>0</v>
      </c>
      <c r="BH155" s="155">
        <f t="shared" si="689"/>
        <v>0</v>
      </c>
      <c r="BI155" s="155">
        <f t="shared" si="689"/>
        <v>0</v>
      </c>
      <c r="BJ155" s="155">
        <f t="shared" si="689"/>
        <v>0</v>
      </c>
      <c r="BK155" s="155">
        <f t="shared" si="689"/>
        <v>10</v>
      </c>
      <c r="BL155" s="155">
        <f t="shared" si="689"/>
        <v>307213.19999999995</v>
      </c>
      <c r="BM155" s="155">
        <f t="shared" si="689"/>
        <v>0</v>
      </c>
      <c r="BN155" s="155">
        <f t="shared" si="689"/>
        <v>0</v>
      </c>
      <c r="BO155" s="155">
        <f t="shared" si="689"/>
        <v>0</v>
      </c>
      <c r="BP155" s="155">
        <f t="shared" si="689"/>
        <v>0</v>
      </c>
      <c r="BQ155" s="155">
        <f t="shared" si="689"/>
        <v>0</v>
      </c>
      <c r="BR155" s="155">
        <f t="shared" si="689"/>
        <v>0</v>
      </c>
      <c r="BS155" s="155">
        <f t="shared" si="689"/>
        <v>0</v>
      </c>
      <c r="BT155" s="155">
        <f t="shared" si="689"/>
        <v>0</v>
      </c>
      <c r="BU155" s="155">
        <f t="shared" si="689"/>
        <v>0</v>
      </c>
      <c r="BV155" s="155">
        <f t="shared" si="689"/>
        <v>0</v>
      </c>
      <c r="BW155" s="155">
        <f t="shared" si="689"/>
        <v>4</v>
      </c>
      <c r="BX155" s="155">
        <f t="shared" si="689"/>
        <v>147462.33599999998</v>
      </c>
      <c r="BY155" s="155">
        <f t="shared" si="689"/>
        <v>2</v>
      </c>
      <c r="BZ155" s="155">
        <f t="shared" si="689"/>
        <v>73731.167999999991</v>
      </c>
      <c r="CA155" s="155">
        <f t="shared" ref="CA155:DF155" si="690">CA156</f>
        <v>0</v>
      </c>
      <c r="CB155" s="155">
        <f t="shared" si="690"/>
        <v>0</v>
      </c>
      <c r="CC155" s="155">
        <f t="shared" si="690"/>
        <v>50</v>
      </c>
      <c r="CD155" s="155">
        <f t="shared" si="690"/>
        <v>1843279.2</v>
      </c>
      <c r="CE155" s="155">
        <f t="shared" si="690"/>
        <v>0</v>
      </c>
      <c r="CF155" s="155">
        <f t="shared" si="690"/>
        <v>0</v>
      </c>
      <c r="CG155" s="155">
        <f t="shared" si="690"/>
        <v>8</v>
      </c>
      <c r="CH155" s="155">
        <f t="shared" si="690"/>
        <v>294924.67199999996</v>
      </c>
      <c r="CI155" s="155">
        <f t="shared" si="690"/>
        <v>3</v>
      </c>
      <c r="CJ155" s="155">
        <f t="shared" si="690"/>
        <v>110596.75199999999</v>
      </c>
      <c r="CK155" s="155">
        <f t="shared" si="690"/>
        <v>3</v>
      </c>
      <c r="CL155" s="155">
        <f t="shared" si="690"/>
        <v>110596.75199999999</v>
      </c>
      <c r="CM155" s="155">
        <f t="shared" si="690"/>
        <v>16</v>
      </c>
      <c r="CN155" s="155">
        <f t="shared" si="690"/>
        <v>589849.34399999992</v>
      </c>
      <c r="CO155" s="155">
        <f t="shared" si="690"/>
        <v>2</v>
      </c>
      <c r="CP155" s="155">
        <f t="shared" si="690"/>
        <v>73731.167999999991</v>
      </c>
      <c r="CQ155" s="155">
        <f t="shared" si="690"/>
        <v>0</v>
      </c>
      <c r="CR155" s="155">
        <f t="shared" si="690"/>
        <v>0</v>
      </c>
      <c r="CS155" s="155">
        <f t="shared" si="690"/>
        <v>6</v>
      </c>
      <c r="CT155" s="155">
        <f t="shared" si="690"/>
        <v>338373.39599999995</v>
      </c>
      <c r="CU155" s="155">
        <f t="shared" si="690"/>
        <v>0</v>
      </c>
      <c r="CV155" s="155">
        <f t="shared" si="690"/>
        <v>0</v>
      </c>
      <c r="CW155" s="155">
        <f t="shared" si="690"/>
        <v>0</v>
      </c>
      <c r="CX155" s="155">
        <f t="shared" si="690"/>
        <v>0</v>
      </c>
      <c r="CY155" s="155">
        <f t="shared" si="690"/>
        <v>0</v>
      </c>
      <c r="CZ155" s="155">
        <f t="shared" si="690"/>
        <v>0</v>
      </c>
      <c r="DA155" s="155">
        <f t="shared" si="690"/>
        <v>0</v>
      </c>
      <c r="DB155" s="155">
        <f t="shared" si="690"/>
        <v>0</v>
      </c>
      <c r="DC155" s="155">
        <f t="shared" si="690"/>
        <v>0</v>
      </c>
      <c r="DD155" s="155">
        <f t="shared" si="690"/>
        <v>0</v>
      </c>
      <c r="DE155" s="155">
        <f t="shared" si="690"/>
        <v>303</v>
      </c>
      <c r="DF155" s="155">
        <f t="shared" si="690"/>
        <v>10249071.227999998</v>
      </c>
    </row>
    <row r="156" spans="1:110" s="6" customFormat="1" ht="30" x14ac:dyDescent="0.25">
      <c r="A156" s="70"/>
      <c r="B156" s="70">
        <v>122</v>
      </c>
      <c r="C156" s="71" t="s">
        <v>402</v>
      </c>
      <c r="D156" s="35" t="s">
        <v>403</v>
      </c>
      <c r="E156" s="36">
        <v>15030</v>
      </c>
      <c r="F156" s="37">
        <v>1.46</v>
      </c>
      <c r="G156" s="38"/>
      <c r="H156" s="39">
        <v>1</v>
      </c>
      <c r="I156" s="40"/>
      <c r="J156" s="40"/>
      <c r="K156" s="41">
        <v>1.4</v>
      </c>
      <c r="L156" s="41">
        <v>1.68</v>
      </c>
      <c r="M156" s="41">
        <v>2.23</v>
      </c>
      <c r="N156" s="42">
        <v>2.57</v>
      </c>
      <c r="O156" s="43">
        <v>120</v>
      </c>
      <c r="P156" s="44">
        <f>SUM(O156*$E156*$F156*$H156*$K156*$P$10)</f>
        <v>3686558.4</v>
      </c>
      <c r="Q156" s="45">
        <v>0</v>
      </c>
      <c r="R156" s="44">
        <f>SUM(Q156*$E156*$F156*$H156*$K156*R$10)</f>
        <v>0</v>
      </c>
      <c r="S156" s="45">
        <v>0</v>
      </c>
      <c r="T156" s="44">
        <f t="shared" ref="T156" si="691">SUM(S156*$E156*$F156*$H156*$K156*T$10)</f>
        <v>0</v>
      </c>
      <c r="U156" s="45">
        <v>0</v>
      </c>
      <c r="V156" s="44">
        <f>SUM(U156*$E156*$F156*$H156*$K156*$V$10)</f>
        <v>0</v>
      </c>
      <c r="W156" s="45">
        <v>0</v>
      </c>
      <c r="X156" s="44"/>
      <c r="Y156" s="45"/>
      <c r="Z156" s="44"/>
      <c r="AA156" s="36">
        <v>0</v>
      </c>
      <c r="AB156" s="44">
        <v>0</v>
      </c>
      <c r="AC156" s="44">
        <v>0</v>
      </c>
      <c r="AD156" s="44">
        <v>0</v>
      </c>
      <c r="AE156" s="45">
        <v>0</v>
      </c>
      <c r="AF156" s="44">
        <v>0</v>
      </c>
      <c r="AG156" s="45">
        <v>0</v>
      </c>
      <c r="AH156" s="44">
        <v>0</v>
      </c>
      <c r="AI156" s="45">
        <v>0</v>
      </c>
      <c r="AJ156" s="44">
        <f t="shared" ref="AJ156" si="692">AI156*$E156*$F156*$H156*$L156*AJ$10</f>
        <v>0</v>
      </c>
      <c r="AK156" s="79">
        <v>40</v>
      </c>
      <c r="AL156" s="44">
        <f>AK156*$E156*$F156*$H156*$L156*AL$10</f>
        <v>1474623.3599999999</v>
      </c>
      <c r="AM156" s="36"/>
      <c r="AN156" s="44">
        <f>SUM(AM156*$E156*$F156*$H156*$K156*$AN$10)</f>
        <v>0</v>
      </c>
      <c r="AO156" s="45"/>
      <c r="AP156" s="44">
        <f>SUM(AO156*$E156*$F156*$H156*$K156*AP$10)</f>
        <v>0</v>
      </c>
      <c r="AQ156" s="45">
        <v>0</v>
      </c>
      <c r="AR156" s="44">
        <f>SUM(AQ156*$E156*$F156*$H156*$K156*AR$10)</f>
        <v>0</v>
      </c>
      <c r="AS156" s="45">
        <v>0</v>
      </c>
      <c r="AT156" s="44">
        <f>SUM(AS156*$E156*$F156*$H156*$K156*$AH$10)</f>
        <v>0</v>
      </c>
      <c r="AU156" s="45"/>
      <c r="AV156" s="44">
        <f>SUM(AU156*$E156*$F156*$H156*$K156*AV$10)</f>
        <v>0</v>
      </c>
      <c r="AW156" s="45"/>
      <c r="AX156" s="44">
        <f>SUM(AW156*$E156*$F156*$H156*$K156*AX$10)</f>
        <v>0</v>
      </c>
      <c r="AY156" s="45"/>
      <c r="AZ156" s="44">
        <f>SUM(AY156*$E156*$F156*$H156*$K156*$AZ$10)</f>
        <v>0</v>
      </c>
      <c r="BA156" s="45"/>
      <c r="BB156" s="44">
        <f>SUM(BA156*$E156*$F156*$H156*$K156*$AL$10)</f>
        <v>0</v>
      </c>
      <c r="BC156" s="44">
        <v>39</v>
      </c>
      <c r="BD156" s="44">
        <f>SUM(BC156*$E156*$F156*$H156*$K156*BD$10)</f>
        <v>1198131.4799999997</v>
      </c>
      <c r="BE156" s="45"/>
      <c r="BF156" s="44">
        <f>SUM(BE156*$E156*$F156*$H156*$K156*BF$10)</f>
        <v>0</v>
      </c>
      <c r="BG156" s="45">
        <v>0</v>
      </c>
      <c r="BH156" s="44">
        <f>SUM(BG156*$E156*$F156*$H156*$K156*BH$10)</f>
        <v>0</v>
      </c>
      <c r="BI156" s="44"/>
      <c r="BJ156" s="44">
        <f>SUM(BI156*$E156*$F156*$H156*$K156*BJ$10)</f>
        <v>0</v>
      </c>
      <c r="BK156" s="44">
        <v>10</v>
      </c>
      <c r="BL156" s="44">
        <f>SUM(BK156*$E156*$F156*$H156*$K156*BL$10)</f>
        <v>307213.19999999995</v>
      </c>
      <c r="BM156" s="45">
        <v>0</v>
      </c>
      <c r="BN156" s="44">
        <f>BM156*$E156*$F156*$H156*$L156*BN$10</f>
        <v>0</v>
      </c>
      <c r="BO156" s="49"/>
      <c r="BP156" s="44">
        <f>BO156*$E156*$F156*$H156*$L156*BP$10</f>
        <v>0</v>
      </c>
      <c r="BQ156" s="81"/>
      <c r="BR156" s="44">
        <f>BQ156*$E156*$F156*$H156*$L156*BR$10</f>
        <v>0</v>
      </c>
      <c r="BS156" s="45">
        <v>0</v>
      </c>
      <c r="BT156" s="44">
        <f>BS156*$E156*$F156*$H156*$L156*BT$10</f>
        <v>0</v>
      </c>
      <c r="BU156" s="45"/>
      <c r="BV156" s="44">
        <f>BU156*$E156*$F156*$H156*$L156*BV$10</f>
        <v>0</v>
      </c>
      <c r="BW156" s="48">
        <v>4</v>
      </c>
      <c r="BX156" s="44">
        <f>BW156*$E156*$F156*$H156*$L156*BX$10</f>
        <v>147462.33599999998</v>
      </c>
      <c r="BY156" s="44">
        <v>2</v>
      </c>
      <c r="BZ156" s="44">
        <f>BY156*$E156*$F156*$H156*$L156*BZ$10</f>
        <v>73731.167999999991</v>
      </c>
      <c r="CA156" s="47"/>
      <c r="CB156" s="44">
        <f>CA156*$E156*$F156*$H156*$L156*CB$10</f>
        <v>0</v>
      </c>
      <c r="CC156" s="44">
        <v>50</v>
      </c>
      <c r="CD156" s="44">
        <f>CC156*$E156*$F156*$H156*$L156*CD$10</f>
        <v>1843279.2</v>
      </c>
      <c r="CE156" s="45"/>
      <c r="CF156" s="44">
        <f>CE156*$E156*$F156*$H156*$L156*CF$10</f>
        <v>0</v>
      </c>
      <c r="CG156" s="44">
        <v>8</v>
      </c>
      <c r="CH156" s="44">
        <f>CG156*$E156*$F156*$H156*$L156*CH$10</f>
        <v>294924.67199999996</v>
      </c>
      <c r="CI156" s="44">
        <v>3</v>
      </c>
      <c r="CJ156" s="44">
        <f>CI156*$E156*$F156*$H156*$L156*CJ$10</f>
        <v>110596.75199999999</v>
      </c>
      <c r="CK156" s="44">
        <v>3</v>
      </c>
      <c r="CL156" s="44">
        <f>CK156*$E156*$F156*$H156*$L156*CL$10</f>
        <v>110596.75199999999</v>
      </c>
      <c r="CM156" s="44">
        <v>16</v>
      </c>
      <c r="CN156" s="44">
        <f>CM156*$E156*$F156*$H156*$L156*CN$10</f>
        <v>589849.34399999992</v>
      </c>
      <c r="CO156" s="44">
        <v>2</v>
      </c>
      <c r="CP156" s="44">
        <f>CO156*$E156*$F156*$H156*$L156*CP$10</f>
        <v>73731.167999999991</v>
      </c>
      <c r="CQ156" s="79"/>
      <c r="CR156" s="44">
        <f>CQ156*$E156*$F156*$H156*$M156*CR$10</f>
        <v>0</v>
      </c>
      <c r="CS156" s="79">
        <v>6</v>
      </c>
      <c r="CT156" s="44">
        <f>CS156*$E156*$F156*$H156*$N156*$CT$10</f>
        <v>338373.39599999995</v>
      </c>
      <c r="CU156" s="44"/>
      <c r="CV156" s="44"/>
      <c r="CW156" s="44"/>
      <c r="CX156" s="44"/>
      <c r="CY156" s="44"/>
      <c r="CZ156" s="44"/>
      <c r="DA156" s="44"/>
      <c r="DB156" s="44"/>
      <c r="DC156" s="44"/>
      <c r="DD156" s="44"/>
      <c r="DE156" s="50">
        <f>SUM(Q156+O156+S156+U156+AC156+Y156+W156+AE156+AI156+AG156+AK156+AQ156+BM156+BS156+AO156+BA156+BC156+CE156+CG156+CC156+CI156+CK156+BW156+BY156+AS156+AU156+AW156+BO156+BQ156+BU156+BE156+BG156+BI156+BK156+CA156+CM156+CO156+CQ156+CS156+CU156+CW156+DC156+DA156)</f>
        <v>303</v>
      </c>
      <c r="DF156" s="50">
        <f>SUM(R156+P156+T156+V156+AD156+Z156+X156+AF156+AJ156+AH156+AL156+AR156+BN156+BT156+AP156+BB156+BD156+CF156+CH156+CD156+CJ156+CL156+BX156+BZ156+AT156+AV156+AX156+BP156+BR156+BV156+BF156+BH156+BJ156+BL156+CB156+CN156+CP156+CR156+CT156+CV156+CX156+DD156+DB156)</f>
        <v>10249071.227999998</v>
      </c>
    </row>
    <row r="157" spans="1:110" ht="15" x14ac:dyDescent="0.25">
      <c r="A157" s="163">
        <v>25</v>
      </c>
      <c r="B157" s="163"/>
      <c r="C157" s="190" t="s">
        <v>404</v>
      </c>
      <c r="D157" s="169" t="s">
        <v>405</v>
      </c>
      <c r="E157" s="175">
        <v>15030</v>
      </c>
      <c r="F157" s="180"/>
      <c r="G157" s="177"/>
      <c r="H157" s="167"/>
      <c r="I157" s="146"/>
      <c r="J157" s="146"/>
      <c r="K157" s="41">
        <v>1.4</v>
      </c>
      <c r="L157" s="41">
        <v>1.68</v>
      </c>
      <c r="M157" s="41">
        <v>2.23</v>
      </c>
      <c r="N157" s="42">
        <v>2.57</v>
      </c>
      <c r="O157" s="181">
        <f t="shared" ref="O157:AB157" si="693">SUM(O158:O160)</f>
        <v>6</v>
      </c>
      <c r="P157" s="181">
        <f t="shared" si="693"/>
        <v>232303.68</v>
      </c>
      <c r="Q157" s="181">
        <f t="shared" si="693"/>
        <v>0</v>
      </c>
      <c r="R157" s="181">
        <f t="shared" si="693"/>
        <v>0</v>
      </c>
      <c r="S157" s="181">
        <f t="shared" si="693"/>
        <v>0</v>
      </c>
      <c r="T157" s="181">
        <f t="shared" si="693"/>
        <v>0</v>
      </c>
      <c r="U157" s="155">
        <f t="shared" si="693"/>
        <v>0</v>
      </c>
      <c r="V157" s="155">
        <f t="shared" si="693"/>
        <v>0</v>
      </c>
      <c r="W157" s="155">
        <f t="shared" si="693"/>
        <v>0</v>
      </c>
      <c r="X157" s="155">
        <f t="shared" si="693"/>
        <v>0</v>
      </c>
      <c r="Y157" s="155">
        <f t="shared" si="693"/>
        <v>0</v>
      </c>
      <c r="Z157" s="155">
        <f t="shared" si="693"/>
        <v>0</v>
      </c>
      <c r="AA157" s="155">
        <f t="shared" si="693"/>
        <v>0</v>
      </c>
      <c r="AB157" s="155">
        <f t="shared" si="693"/>
        <v>0</v>
      </c>
      <c r="AC157" s="155">
        <f t="shared" ref="AC157:CN157" si="694">SUM(AC158:AC160)</f>
        <v>0</v>
      </c>
      <c r="AD157" s="155">
        <f t="shared" si="694"/>
        <v>0</v>
      </c>
      <c r="AE157" s="155">
        <f t="shared" si="694"/>
        <v>0</v>
      </c>
      <c r="AF157" s="155">
        <f t="shared" si="694"/>
        <v>0</v>
      </c>
      <c r="AG157" s="155">
        <f t="shared" si="694"/>
        <v>0</v>
      </c>
      <c r="AH157" s="155">
        <f t="shared" si="694"/>
        <v>0</v>
      </c>
      <c r="AI157" s="155">
        <f t="shared" si="694"/>
        <v>0</v>
      </c>
      <c r="AJ157" s="155">
        <f t="shared" si="694"/>
        <v>0</v>
      </c>
      <c r="AK157" s="155">
        <f t="shared" si="694"/>
        <v>0</v>
      </c>
      <c r="AL157" s="155">
        <f t="shared" si="694"/>
        <v>0</v>
      </c>
      <c r="AM157" s="155">
        <f t="shared" si="694"/>
        <v>0</v>
      </c>
      <c r="AN157" s="155">
        <f t="shared" si="694"/>
        <v>0</v>
      </c>
      <c r="AO157" s="155">
        <f t="shared" si="694"/>
        <v>0</v>
      </c>
      <c r="AP157" s="155">
        <f t="shared" si="694"/>
        <v>0</v>
      </c>
      <c r="AQ157" s="155">
        <f t="shared" si="694"/>
        <v>0</v>
      </c>
      <c r="AR157" s="155">
        <f t="shared" si="694"/>
        <v>0</v>
      </c>
      <c r="AS157" s="155">
        <f t="shared" si="694"/>
        <v>0</v>
      </c>
      <c r="AT157" s="155">
        <f t="shared" si="694"/>
        <v>0</v>
      </c>
      <c r="AU157" s="155">
        <f t="shared" si="694"/>
        <v>0</v>
      </c>
      <c r="AV157" s="155">
        <f t="shared" si="694"/>
        <v>0</v>
      </c>
      <c r="AW157" s="155">
        <f t="shared" si="694"/>
        <v>0</v>
      </c>
      <c r="AX157" s="155">
        <f t="shared" si="694"/>
        <v>0</v>
      </c>
      <c r="AY157" s="155">
        <f t="shared" si="694"/>
        <v>0</v>
      </c>
      <c r="AZ157" s="155">
        <f t="shared" si="694"/>
        <v>0</v>
      </c>
      <c r="BA157" s="155">
        <f t="shared" si="694"/>
        <v>0</v>
      </c>
      <c r="BB157" s="155">
        <f t="shared" si="694"/>
        <v>0</v>
      </c>
      <c r="BC157" s="155">
        <f t="shared" si="694"/>
        <v>0</v>
      </c>
      <c r="BD157" s="155">
        <f t="shared" si="694"/>
        <v>0</v>
      </c>
      <c r="BE157" s="155">
        <f t="shared" si="694"/>
        <v>0</v>
      </c>
      <c r="BF157" s="155">
        <f t="shared" si="694"/>
        <v>0</v>
      </c>
      <c r="BG157" s="155">
        <f t="shared" si="694"/>
        <v>0</v>
      </c>
      <c r="BH157" s="155">
        <f t="shared" si="694"/>
        <v>0</v>
      </c>
      <c r="BI157" s="155">
        <f t="shared" si="694"/>
        <v>0</v>
      </c>
      <c r="BJ157" s="155">
        <f t="shared" si="694"/>
        <v>0</v>
      </c>
      <c r="BK157" s="155">
        <f t="shared" si="694"/>
        <v>0</v>
      </c>
      <c r="BL157" s="155">
        <f t="shared" si="694"/>
        <v>0</v>
      </c>
      <c r="BM157" s="155">
        <f t="shared" si="694"/>
        <v>0</v>
      </c>
      <c r="BN157" s="155">
        <f t="shared" si="694"/>
        <v>0</v>
      </c>
      <c r="BO157" s="155">
        <f t="shared" si="694"/>
        <v>0</v>
      </c>
      <c r="BP157" s="155">
        <f t="shared" si="694"/>
        <v>0</v>
      </c>
      <c r="BQ157" s="155">
        <f t="shared" si="694"/>
        <v>0</v>
      </c>
      <c r="BR157" s="155">
        <f t="shared" si="694"/>
        <v>0</v>
      </c>
      <c r="BS157" s="155">
        <f t="shared" si="694"/>
        <v>0</v>
      </c>
      <c r="BT157" s="155">
        <f t="shared" si="694"/>
        <v>0</v>
      </c>
      <c r="BU157" s="155">
        <f t="shared" si="694"/>
        <v>0</v>
      </c>
      <c r="BV157" s="155">
        <f t="shared" si="694"/>
        <v>0</v>
      </c>
      <c r="BW157" s="155">
        <f t="shared" si="694"/>
        <v>0</v>
      </c>
      <c r="BX157" s="155">
        <f t="shared" si="694"/>
        <v>0</v>
      </c>
      <c r="BY157" s="155">
        <f t="shared" si="694"/>
        <v>0</v>
      </c>
      <c r="BZ157" s="155">
        <f t="shared" si="694"/>
        <v>0</v>
      </c>
      <c r="CA157" s="155">
        <f t="shared" si="694"/>
        <v>0</v>
      </c>
      <c r="CB157" s="155">
        <f t="shared" si="694"/>
        <v>0</v>
      </c>
      <c r="CC157" s="155">
        <f t="shared" si="694"/>
        <v>0</v>
      </c>
      <c r="CD157" s="155">
        <f t="shared" si="694"/>
        <v>0</v>
      </c>
      <c r="CE157" s="155">
        <f t="shared" si="694"/>
        <v>0</v>
      </c>
      <c r="CF157" s="155">
        <f t="shared" si="694"/>
        <v>0</v>
      </c>
      <c r="CG157" s="155">
        <f t="shared" si="694"/>
        <v>0</v>
      </c>
      <c r="CH157" s="155">
        <f t="shared" si="694"/>
        <v>0</v>
      </c>
      <c r="CI157" s="155">
        <f t="shared" si="694"/>
        <v>0</v>
      </c>
      <c r="CJ157" s="155">
        <f t="shared" si="694"/>
        <v>0</v>
      </c>
      <c r="CK157" s="155">
        <f t="shared" si="694"/>
        <v>0</v>
      </c>
      <c r="CL157" s="155">
        <f t="shared" si="694"/>
        <v>0</v>
      </c>
      <c r="CM157" s="155">
        <f t="shared" si="694"/>
        <v>0</v>
      </c>
      <c r="CN157" s="155">
        <f t="shared" si="694"/>
        <v>0</v>
      </c>
      <c r="CO157" s="155">
        <f t="shared" ref="CO157:DF157" si="695">SUM(CO158:CO160)</f>
        <v>0</v>
      </c>
      <c r="CP157" s="155">
        <f t="shared" si="695"/>
        <v>0</v>
      </c>
      <c r="CQ157" s="155">
        <f t="shared" si="695"/>
        <v>0</v>
      </c>
      <c r="CR157" s="155">
        <f t="shared" si="695"/>
        <v>0</v>
      </c>
      <c r="CS157" s="155">
        <f t="shared" si="695"/>
        <v>0</v>
      </c>
      <c r="CT157" s="155">
        <f t="shared" si="695"/>
        <v>0</v>
      </c>
      <c r="CU157" s="155">
        <f t="shared" si="695"/>
        <v>0</v>
      </c>
      <c r="CV157" s="155">
        <f t="shared" si="695"/>
        <v>0</v>
      </c>
      <c r="CW157" s="155">
        <f t="shared" si="695"/>
        <v>0</v>
      </c>
      <c r="CX157" s="155">
        <f t="shared" si="695"/>
        <v>0</v>
      </c>
      <c r="CY157" s="155">
        <f t="shared" si="695"/>
        <v>0</v>
      </c>
      <c r="CZ157" s="155">
        <f t="shared" si="695"/>
        <v>0</v>
      </c>
      <c r="DA157" s="155">
        <f t="shared" si="695"/>
        <v>0</v>
      </c>
      <c r="DB157" s="155">
        <f t="shared" si="695"/>
        <v>0</v>
      </c>
      <c r="DC157" s="155">
        <f t="shared" si="695"/>
        <v>0</v>
      </c>
      <c r="DD157" s="155">
        <f t="shared" si="695"/>
        <v>0</v>
      </c>
      <c r="DE157" s="155">
        <f t="shared" si="695"/>
        <v>6</v>
      </c>
      <c r="DF157" s="155">
        <f t="shared" si="695"/>
        <v>232303.68</v>
      </c>
    </row>
    <row r="158" spans="1:110" s="6" customFormat="1" ht="30" x14ac:dyDescent="0.25">
      <c r="A158" s="70"/>
      <c r="B158" s="70">
        <v>123</v>
      </c>
      <c r="C158" s="71" t="s">
        <v>406</v>
      </c>
      <c r="D158" s="72" t="s">
        <v>407</v>
      </c>
      <c r="E158" s="36">
        <v>15030</v>
      </c>
      <c r="F158" s="37">
        <v>1.84</v>
      </c>
      <c r="G158" s="38"/>
      <c r="H158" s="39">
        <v>1</v>
      </c>
      <c r="I158" s="40"/>
      <c r="J158" s="40"/>
      <c r="K158" s="41">
        <v>1.4</v>
      </c>
      <c r="L158" s="41">
        <v>1.68</v>
      </c>
      <c r="M158" s="41">
        <v>2.23</v>
      </c>
      <c r="N158" s="42">
        <v>2.57</v>
      </c>
      <c r="O158" s="93">
        <v>6</v>
      </c>
      <c r="P158" s="44">
        <f>SUM(O158*$E158*$F158*$H158*$K158*$P$10)</f>
        <v>232303.68</v>
      </c>
      <c r="Q158" s="108"/>
      <c r="R158" s="44">
        <f t="shared" ref="R158:R160" si="696">SUM(Q158*$E158*$F158*$H158*$K158*R$10)</f>
        <v>0</v>
      </c>
      <c r="S158" s="108"/>
      <c r="T158" s="44">
        <f t="shared" ref="T158:T160" si="697">SUM(S158*$E158*$F158*$H158*$K158*T$10)</f>
        <v>0</v>
      </c>
      <c r="U158" s="108"/>
      <c r="V158" s="44">
        <f>SUM(U158*$E158*$F158*$H158*$K158*$V$10)</f>
        <v>0</v>
      </c>
      <c r="W158" s="108"/>
      <c r="X158" s="44"/>
      <c r="Y158" s="45"/>
      <c r="Z158" s="44"/>
      <c r="AA158" s="36"/>
      <c r="AB158" s="44"/>
      <c r="AC158" s="108"/>
      <c r="AD158" s="44"/>
      <c r="AE158" s="108"/>
      <c r="AF158" s="44"/>
      <c r="AG158" s="108"/>
      <c r="AH158" s="44"/>
      <c r="AI158" s="108"/>
      <c r="AJ158" s="44">
        <f t="shared" ref="AJ158:AJ160" si="698">AI158*$E158*$F158*$H158*$L158*AJ$10</f>
        <v>0</v>
      </c>
      <c r="AK158" s="108"/>
      <c r="AL158" s="44">
        <f>AK158*$E158*$F158*$H158*$L158*$AD$10</f>
        <v>0</v>
      </c>
      <c r="AM158" s="36"/>
      <c r="AN158" s="44">
        <f>SUM(AM158*$E158*$F158*$H158*$K158*$AN$10)</f>
        <v>0</v>
      </c>
      <c r="AO158" s="108"/>
      <c r="AP158" s="44">
        <f t="shared" ref="AP158:AP160" si="699">SUM(AO158*$E158*$F158*$H158*$K158*AP$10)</f>
        <v>0</v>
      </c>
      <c r="AQ158" s="108"/>
      <c r="AR158" s="44">
        <f t="shared" ref="AR158:AR160" si="700">SUM(AQ158*$E158*$F158*$H158*$K158*AR$10)</f>
        <v>0</v>
      </c>
      <c r="AS158" s="108"/>
      <c r="AT158" s="44">
        <f>SUM(AS158*$E158*$F158*$H158*$K158*$AH$10)</f>
        <v>0</v>
      </c>
      <c r="AU158" s="108"/>
      <c r="AV158" s="44">
        <f t="shared" ref="AV158:AV160" si="701">SUM(AU158*$E158*$F158*$H158*$K158*AV$10)</f>
        <v>0</v>
      </c>
      <c r="AW158" s="45"/>
      <c r="AX158" s="44">
        <f t="shared" ref="AX158:AX160" si="702">SUM(AW158*$E158*$F158*$H158*$K158*AX$10)</f>
        <v>0</v>
      </c>
      <c r="AY158" s="108"/>
      <c r="AZ158" s="44">
        <f>SUM(AY158*$E158*$F158*$H158*$K158*$AZ$10)</f>
        <v>0</v>
      </c>
      <c r="BA158" s="108"/>
      <c r="BB158" s="44">
        <f>SUM(BA158*$E158*$F158*$H158*$K158*$AL$10)</f>
        <v>0</v>
      </c>
      <c r="BC158" s="108"/>
      <c r="BD158" s="44">
        <f t="shared" ref="BD158:BD160" si="703">SUM(BC158*$E158*$F158*$H158*$K158*BD$10)</f>
        <v>0</v>
      </c>
      <c r="BE158" s="108"/>
      <c r="BF158" s="44">
        <f t="shared" ref="BF158:BF160" si="704">SUM(BE158*$E158*$F158*$H158*$K158*BF$10)</f>
        <v>0</v>
      </c>
      <c r="BG158" s="108"/>
      <c r="BH158" s="44">
        <f t="shared" ref="BH158:BH160" si="705">SUM(BG158*$E158*$F158*$H158*$K158*BH$10)</f>
        <v>0</v>
      </c>
      <c r="BI158" s="108"/>
      <c r="BJ158" s="44">
        <f t="shared" ref="BJ158:BL160" si="706">SUM(BI158*$E158*$F158*$H158*$K158*BJ$10)</f>
        <v>0</v>
      </c>
      <c r="BK158" s="108"/>
      <c r="BL158" s="44">
        <f t="shared" si="706"/>
        <v>0</v>
      </c>
      <c r="BM158" s="108"/>
      <c r="BN158" s="44">
        <f t="shared" ref="BN158:BP160" si="707">BM158*$E158*$F158*$H158*$L158*BN$10</f>
        <v>0</v>
      </c>
      <c r="BO158" s="108"/>
      <c r="BP158" s="44">
        <f t="shared" si="707"/>
        <v>0</v>
      </c>
      <c r="BQ158" s="81"/>
      <c r="BR158" s="44">
        <f t="shared" ref="BR158:BR160" si="708">BQ158*$E158*$F158*$H158*$L158*BR$10</f>
        <v>0</v>
      </c>
      <c r="BS158" s="108"/>
      <c r="BT158" s="44">
        <f t="shared" ref="BT158:BT160" si="709">BS158*$E158*$F158*$H158*$L158*BT$10</f>
        <v>0</v>
      </c>
      <c r="BU158" s="108"/>
      <c r="BV158" s="44">
        <f t="shared" ref="BV158:BX160" si="710">BU158*$E158*$F158*$H158*$L158*BV$10</f>
        <v>0</v>
      </c>
      <c r="BW158" s="109"/>
      <c r="BX158" s="44">
        <f t="shared" si="710"/>
        <v>0</v>
      </c>
      <c r="BY158" s="108"/>
      <c r="BZ158" s="44">
        <f t="shared" ref="BZ158:BZ160" si="711">BY158*$E158*$F158*$H158*$L158*BZ$10</f>
        <v>0</v>
      </c>
      <c r="CA158" s="109"/>
      <c r="CB158" s="44">
        <f t="shared" ref="CB158:CB160" si="712">CA158*$E158*$F158*$H158*$L158*CB$10</f>
        <v>0</v>
      </c>
      <c r="CC158" s="108"/>
      <c r="CD158" s="44">
        <f t="shared" ref="CD158:CD160" si="713">CC158*$E158*$F158*$H158*$L158*CD$10</f>
        <v>0</v>
      </c>
      <c r="CE158" s="108"/>
      <c r="CF158" s="44">
        <f t="shared" ref="CF158:CF160" si="714">CE158*$E158*$F158*$H158*$L158*CF$10</f>
        <v>0</v>
      </c>
      <c r="CG158" s="110"/>
      <c r="CH158" s="44">
        <f t="shared" ref="CH158:CH160" si="715">CG158*$E158*$F158*$H158*$L158*CH$10</f>
        <v>0</v>
      </c>
      <c r="CI158" s="108"/>
      <c r="CJ158" s="44">
        <f t="shared" ref="CJ158:CJ160" si="716">CI158*$E158*$F158*$H158*$L158*CJ$10</f>
        <v>0</v>
      </c>
      <c r="CK158" s="108"/>
      <c r="CL158" s="44">
        <f t="shared" ref="CL158:CL160" si="717">CK158*$E158*$F158*$H158*$L158*CL$10</f>
        <v>0</v>
      </c>
      <c r="CM158" s="108"/>
      <c r="CN158" s="44">
        <f t="shared" ref="CN158:CN160" si="718">CM158*$E158*$F158*$H158*$L158*CN$10</f>
        <v>0</v>
      </c>
      <c r="CO158" s="108"/>
      <c r="CP158" s="44">
        <f t="shared" ref="CP158:CP160" si="719">CO158*$E158*$F158*$H158*$L158*CP$10</f>
        <v>0</v>
      </c>
      <c r="CQ158" s="108"/>
      <c r="CR158" s="44">
        <f t="shared" ref="CR158:CR160" si="720">CQ158*$E158*$F158*$H158*$M158*CR$10</f>
        <v>0</v>
      </c>
      <c r="CS158" s="108"/>
      <c r="CT158" s="44">
        <f t="shared" ref="CT158:CT160" si="721">CS158*$E158*$F158*$H158*$N158*$CT$10</f>
        <v>0</v>
      </c>
      <c r="CU158" s="44"/>
      <c r="CV158" s="44"/>
      <c r="CW158" s="44"/>
      <c r="CX158" s="44"/>
      <c r="CY158" s="44"/>
      <c r="CZ158" s="44"/>
      <c r="DA158" s="44"/>
      <c r="DB158" s="44"/>
      <c r="DC158" s="44"/>
      <c r="DD158" s="44"/>
      <c r="DE158" s="50">
        <f t="shared" ref="DE158:DF160" si="722">SUM(Q158+O158+S158+U158+AC158+Y158+W158+AE158+AI158+AG158+AK158+AQ158+BM158+BS158+AO158+BA158+BC158+CE158+CG158+CC158+CI158+CK158+BW158+BY158+AS158+AU158+AW158+BO158+BQ158+BU158+BE158+BG158+BI158+BK158+CA158+CM158+CO158+CQ158+CS158+CU158+CW158+DC158+DA158)</f>
        <v>6</v>
      </c>
      <c r="DF158" s="50">
        <f t="shared" si="722"/>
        <v>232303.68</v>
      </c>
    </row>
    <row r="159" spans="1:110" s="6" customFormat="1" x14ac:dyDescent="0.25">
      <c r="A159" s="70"/>
      <c r="B159" s="70">
        <v>124</v>
      </c>
      <c r="C159" s="71" t="s">
        <v>408</v>
      </c>
      <c r="D159" s="35" t="s">
        <v>409</v>
      </c>
      <c r="E159" s="36">
        <v>15030</v>
      </c>
      <c r="F159" s="37">
        <v>2.1800000000000002</v>
      </c>
      <c r="G159" s="38"/>
      <c r="H159" s="39">
        <v>1</v>
      </c>
      <c r="I159" s="40"/>
      <c r="J159" s="40"/>
      <c r="K159" s="41">
        <v>1.4</v>
      </c>
      <c r="L159" s="41">
        <v>1.68</v>
      </c>
      <c r="M159" s="41">
        <v>2.23</v>
      </c>
      <c r="N159" s="42">
        <v>2.57</v>
      </c>
      <c r="O159" s="92">
        <v>0</v>
      </c>
      <c r="P159" s="44">
        <f>SUM(O159*$E159*$F159*$H159*$K159*$P$10)</f>
        <v>0</v>
      </c>
      <c r="Q159" s="108">
        <v>0</v>
      </c>
      <c r="R159" s="44">
        <f t="shared" si="696"/>
        <v>0</v>
      </c>
      <c r="S159" s="108">
        <v>0</v>
      </c>
      <c r="T159" s="44">
        <f t="shared" si="697"/>
        <v>0</v>
      </c>
      <c r="U159" s="108">
        <v>0</v>
      </c>
      <c r="V159" s="44">
        <f>SUM(U159*$E159*$F159*$H159*$K159*$V$10)</f>
        <v>0</v>
      </c>
      <c r="W159" s="108">
        <v>0</v>
      </c>
      <c r="X159" s="44"/>
      <c r="Y159" s="45"/>
      <c r="Z159" s="44"/>
      <c r="AA159" s="36"/>
      <c r="AB159" s="44"/>
      <c r="AC159" s="108"/>
      <c r="AD159" s="44"/>
      <c r="AE159" s="108"/>
      <c r="AF159" s="44"/>
      <c r="AG159" s="108"/>
      <c r="AH159" s="44"/>
      <c r="AI159" s="108"/>
      <c r="AJ159" s="44">
        <f t="shared" si="698"/>
        <v>0</v>
      </c>
      <c r="AK159" s="108">
        <v>0</v>
      </c>
      <c r="AL159" s="44">
        <f>AK159*$E159*$F159*$H159*$L159*$AD$10</f>
        <v>0</v>
      </c>
      <c r="AM159" s="36"/>
      <c r="AN159" s="44">
        <f>SUM(AM159*$E159*$F159*$H159*$K159*$AN$10)</f>
        <v>0</v>
      </c>
      <c r="AO159" s="108"/>
      <c r="AP159" s="44">
        <f t="shared" si="699"/>
        <v>0</v>
      </c>
      <c r="AQ159" s="108">
        <v>0</v>
      </c>
      <c r="AR159" s="44">
        <f t="shared" si="700"/>
        <v>0</v>
      </c>
      <c r="AS159" s="108">
        <v>0</v>
      </c>
      <c r="AT159" s="44">
        <f>SUM(AS159*$E159*$F159*$H159*$K159*$AH$10)</f>
        <v>0</v>
      </c>
      <c r="AU159" s="108"/>
      <c r="AV159" s="44">
        <f t="shared" si="701"/>
        <v>0</v>
      </c>
      <c r="AW159" s="45"/>
      <c r="AX159" s="44">
        <f t="shared" si="702"/>
        <v>0</v>
      </c>
      <c r="AY159" s="108"/>
      <c r="AZ159" s="44">
        <f>SUM(AY159*$E159*$F159*$H159*$K159*$AZ$10)</f>
        <v>0</v>
      </c>
      <c r="BA159" s="108">
        <v>0</v>
      </c>
      <c r="BB159" s="44">
        <f>SUM(BA159*$E159*$F159*$H159*$K159*$AL$10)</f>
        <v>0</v>
      </c>
      <c r="BC159" s="108"/>
      <c r="BD159" s="44">
        <f t="shared" si="703"/>
        <v>0</v>
      </c>
      <c r="BE159" s="108">
        <v>0</v>
      </c>
      <c r="BF159" s="44">
        <f t="shared" si="704"/>
        <v>0</v>
      </c>
      <c r="BG159" s="108">
        <v>0</v>
      </c>
      <c r="BH159" s="44">
        <f t="shared" si="705"/>
        <v>0</v>
      </c>
      <c r="BI159" s="108">
        <v>0</v>
      </c>
      <c r="BJ159" s="44">
        <f t="shared" si="706"/>
        <v>0</v>
      </c>
      <c r="BK159" s="108"/>
      <c r="BL159" s="44">
        <f t="shared" si="706"/>
        <v>0</v>
      </c>
      <c r="BM159" s="108">
        <v>0</v>
      </c>
      <c r="BN159" s="44">
        <f t="shared" si="707"/>
        <v>0</v>
      </c>
      <c r="BO159" s="108">
        <v>0</v>
      </c>
      <c r="BP159" s="44">
        <f t="shared" si="707"/>
        <v>0</v>
      </c>
      <c r="BQ159" s="81">
        <v>0</v>
      </c>
      <c r="BR159" s="44">
        <f t="shared" si="708"/>
        <v>0</v>
      </c>
      <c r="BS159" s="108">
        <v>0</v>
      </c>
      <c r="BT159" s="44">
        <f t="shared" si="709"/>
        <v>0</v>
      </c>
      <c r="BU159" s="108">
        <v>0</v>
      </c>
      <c r="BV159" s="44">
        <f t="shared" si="710"/>
        <v>0</v>
      </c>
      <c r="BW159" s="109">
        <v>0</v>
      </c>
      <c r="BX159" s="44">
        <f t="shared" si="710"/>
        <v>0</v>
      </c>
      <c r="BY159" s="108"/>
      <c r="BZ159" s="44">
        <f t="shared" si="711"/>
        <v>0</v>
      </c>
      <c r="CA159" s="109"/>
      <c r="CB159" s="44">
        <f t="shared" si="712"/>
        <v>0</v>
      </c>
      <c r="CC159" s="108">
        <v>0</v>
      </c>
      <c r="CD159" s="44">
        <f t="shared" si="713"/>
        <v>0</v>
      </c>
      <c r="CE159" s="108">
        <v>0</v>
      </c>
      <c r="CF159" s="44">
        <f t="shared" si="714"/>
        <v>0</v>
      </c>
      <c r="CG159" s="110">
        <v>0</v>
      </c>
      <c r="CH159" s="44">
        <f t="shared" si="715"/>
        <v>0</v>
      </c>
      <c r="CI159" s="108">
        <v>0</v>
      </c>
      <c r="CJ159" s="44">
        <f t="shared" si="716"/>
        <v>0</v>
      </c>
      <c r="CK159" s="108"/>
      <c r="CL159" s="44">
        <f t="shared" si="717"/>
        <v>0</v>
      </c>
      <c r="CM159" s="108"/>
      <c r="CN159" s="44">
        <f t="shared" si="718"/>
        <v>0</v>
      </c>
      <c r="CO159" s="108">
        <v>0</v>
      </c>
      <c r="CP159" s="44">
        <f t="shared" si="719"/>
        <v>0</v>
      </c>
      <c r="CQ159" s="108">
        <v>0</v>
      </c>
      <c r="CR159" s="44">
        <f t="shared" si="720"/>
        <v>0</v>
      </c>
      <c r="CS159" s="108">
        <v>0</v>
      </c>
      <c r="CT159" s="44">
        <f t="shared" si="721"/>
        <v>0</v>
      </c>
      <c r="CU159" s="44"/>
      <c r="CV159" s="44"/>
      <c r="CW159" s="44"/>
      <c r="CX159" s="44"/>
      <c r="CY159" s="44"/>
      <c r="CZ159" s="44"/>
      <c r="DA159" s="44"/>
      <c r="DB159" s="44"/>
      <c r="DC159" s="44"/>
      <c r="DD159" s="44"/>
      <c r="DE159" s="50">
        <f t="shared" si="722"/>
        <v>0</v>
      </c>
      <c r="DF159" s="50">
        <f t="shared" si="722"/>
        <v>0</v>
      </c>
    </row>
    <row r="160" spans="1:110" s="6" customFormat="1" x14ac:dyDescent="0.25">
      <c r="A160" s="70"/>
      <c r="B160" s="70">
        <v>125</v>
      </c>
      <c r="C160" s="71" t="s">
        <v>410</v>
      </c>
      <c r="D160" s="35" t="s">
        <v>411</v>
      </c>
      <c r="E160" s="36">
        <v>15030</v>
      </c>
      <c r="F160" s="37">
        <v>4.3099999999999996</v>
      </c>
      <c r="G160" s="38"/>
      <c r="H160" s="39">
        <v>1</v>
      </c>
      <c r="I160" s="40"/>
      <c r="J160" s="40"/>
      <c r="K160" s="41">
        <v>1.4</v>
      </c>
      <c r="L160" s="41">
        <v>1.68</v>
      </c>
      <c r="M160" s="41">
        <v>2.23</v>
      </c>
      <c r="N160" s="42">
        <v>2.57</v>
      </c>
      <c r="O160" s="92"/>
      <c r="P160" s="44">
        <f>SUM(O160*$E160*$F160*$H160*$K160*$P$10)</f>
        <v>0</v>
      </c>
      <c r="Q160" s="108"/>
      <c r="R160" s="44">
        <f t="shared" si="696"/>
        <v>0</v>
      </c>
      <c r="S160" s="108">
        <v>0</v>
      </c>
      <c r="T160" s="44">
        <f t="shared" si="697"/>
        <v>0</v>
      </c>
      <c r="U160" s="108">
        <v>0</v>
      </c>
      <c r="V160" s="44">
        <f>SUM(U160*$E160*$F160*$H160*$K160*$V$10)</f>
        <v>0</v>
      </c>
      <c r="W160" s="108">
        <v>0</v>
      </c>
      <c r="X160" s="44"/>
      <c r="Y160" s="45"/>
      <c r="Z160" s="44"/>
      <c r="AA160" s="36"/>
      <c r="AB160" s="44"/>
      <c r="AC160" s="108"/>
      <c r="AD160" s="44"/>
      <c r="AE160" s="108"/>
      <c r="AF160" s="44"/>
      <c r="AG160" s="108"/>
      <c r="AH160" s="44"/>
      <c r="AI160" s="108"/>
      <c r="AJ160" s="44">
        <f t="shared" si="698"/>
        <v>0</v>
      </c>
      <c r="AK160" s="108">
        <v>0</v>
      </c>
      <c r="AL160" s="44">
        <f>AK160*$E160*$F160*$H160*$L160*$AD$10</f>
        <v>0</v>
      </c>
      <c r="AM160" s="36"/>
      <c r="AN160" s="44">
        <f>SUM(AM160*$E160*$F160*$H160*$K160*$AN$10)</f>
        <v>0</v>
      </c>
      <c r="AO160" s="108"/>
      <c r="AP160" s="44">
        <f t="shared" si="699"/>
        <v>0</v>
      </c>
      <c r="AQ160" s="108">
        <v>0</v>
      </c>
      <c r="AR160" s="44">
        <f t="shared" si="700"/>
        <v>0</v>
      </c>
      <c r="AS160" s="108">
        <v>0</v>
      </c>
      <c r="AT160" s="44">
        <f>SUM(AS160*$E160*$F160*$H160*$K160*$AH$10)</f>
        <v>0</v>
      </c>
      <c r="AU160" s="108"/>
      <c r="AV160" s="44">
        <f t="shared" si="701"/>
        <v>0</v>
      </c>
      <c r="AW160" s="45"/>
      <c r="AX160" s="44">
        <f t="shared" si="702"/>
        <v>0</v>
      </c>
      <c r="AY160" s="108"/>
      <c r="AZ160" s="44">
        <f>SUM(AY160*$E160*$F160*$H160*$K160*$AZ$10)</f>
        <v>0</v>
      </c>
      <c r="BA160" s="108">
        <v>0</v>
      </c>
      <c r="BB160" s="44">
        <f>SUM(BA160*$E160*$F160*$H160*$K160*$AL$10)</f>
        <v>0</v>
      </c>
      <c r="BC160" s="108">
        <v>0</v>
      </c>
      <c r="BD160" s="44">
        <f t="shared" si="703"/>
        <v>0</v>
      </c>
      <c r="BE160" s="108">
        <v>0</v>
      </c>
      <c r="BF160" s="44">
        <f t="shared" si="704"/>
        <v>0</v>
      </c>
      <c r="BG160" s="108">
        <v>0</v>
      </c>
      <c r="BH160" s="44">
        <f t="shared" si="705"/>
        <v>0</v>
      </c>
      <c r="BI160" s="108">
        <v>0</v>
      </c>
      <c r="BJ160" s="44">
        <f t="shared" si="706"/>
        <v>0</v>
      </c>
      <c r="BK160" s="108"/>
      <c r="BL160" s="44">
        <f t="shared" si="706"/>
        <v>0</v>
      </c>
      <c r="BM160" s="108">
        <v>0</v>
      </c>
      <c r="BN160" s="44">
        <f t="shared" si="707"/>
        <v>0</v>
      </c>
      <c r="BO160" s="108">
        <v>0</v>
      </c>
      <c r="BP160" s="44">
        <f t="shared" si="707"/>
        <v>0</v>
      </c>
      <c r="BQ160" s="81"/>
      <c r="BR160" s="44">
        <f t="shared" si="708"/>
        <v>0</v>
      </c>
      <c r="BS160" s="108">
        <v>0</v>
      </c>
      <c r="BT160" s="44">
        <f t="shared" si="709"/>
        <v>0</v>
      </c>
      <c r="BU160" s="108">
        <v>0</v>
      </c>
      <c r="BV160" s="44">
        <f t="shared" si="710"/>
        <v>0</v>
      </c>
      <c r="BW160" s="109"/>
      <c r="BX160" s="44">
        <f t="shared" si="710"/>
        <v>0</v>
      </c>
      <c r="BY160" s="108"/>
      <c r="BZ160" s="44">
        <f t="shared" si="711"/>
        <v>0</v>
      </c>
      <c r="CA160" s="109"/>
      <c r="CB160" s="44">
        <f t="shared" si="712"/>
        <v>0</v>
      </c>
      <c r="CC160" s="108">
        <v>0</v>
      </c>
      <c r="CD160" s="44">
        <f t="shared" si="713"/>
        <v>0</v>
      </c>
      <c r="CE160" s="108">
        <v>0</v>
      </c>
      <c r="CF160" s="44">
        <f t="shared" si="714"/>
        <v>0</v>
      </c>
      <c r="CG160" s="110">
        <v>0</v>
      </c>
      <c r="CH160" s="44">
        <f t="shared" si="715"/>
        <v>0</v>
      </c>
      <c r="CI160" s="108">
        <v>0</v>
      </c>
      <c r="CJ160" s="44">
        <f t="shared" si="716"/>
        <v>0</v>
      </c>
      <c r="CK160" s="108"/>
      <c r="CL160" s="44">
        <f t="shared" si="717"/>
        <v>0</v>
      </c>
      <c r="CM160" s="108"/>
      <c r="CN160" s="44">
        <f t="shared" si="718"/>
        <v>0</v>
      </c>
      <c r="CO160" s="108">
        <v>0</v>
      </c>
      <c r="CP160" s="44">
        <f t="shared" si="719"/>
        <v>0</v>
      </c>
      <c r="CQ160" s="108">
        <v>0</v>
      </c>
      <c r="CR160" s="44">
        <f t="shared" si="720"/>
        <v>0</v>
      </c>
      <c r="CS160" s="108">
        <v>0</v>
      </c>
      <c r="CT160" s="44">
        <f t="shared" si="721"/>
        <v>0</v>
      </c>
      <c r="CU160" s="44"/>
      <c r="CV160" s="44"/>
      <c r="CW160" s="44"/>
      <c r="CX160" s="44"/>
      <c r="CY160" s="44"/>
      <c r="CZ160" s="44"/>
      <c r="DA160" s="44"/>
      <c r="DB160" s="44"/>
      <c r="DC160" s="44"/>
      <c r="DD160" s="44"/>
      <c r="DE160" s="50">
        <f t="shared" si="722"/>
        <v>0</v>
      </c>
      <c r="DF160" s="50">
        <f t="shared" si="722"/>
        <v>0</v>
      </c>
    </row>
    <row r="161" spans="1:110" ht="15" x14ac:dyDescent="0.25">
      <c r="A161" s="163">
        <v>26</v>
      </c>
      <c r="B161" s="163"/>
      <c r="C161" s="190" t="s">
        <v>412</v>
      </c>
      <c r="D161" s="169" t="s">
        <v>413</v>
      </c>
      <c r="E161" s="175">
        <v>15030</v>
      </c>
      <c r="F161" s="180"/>
      <c r="G161" s="177"/>
      <c r="H161" s="167"/>
      <c r="I161" s="146"/>
      <c r="J161" s="146"/>
      <c r="K161" s="41">
        <v>1.4</v>
      </c>
      <c r="L161" s="41">
        <v>1.68</v>
      </c>
      <c r="M161" s="41">
        <v>2.23</v>
      </c>
      <c r="N161" s="42">
        <v>2.57</v>
      </c>
      <c r="O161" s="181">
        <f t="shared" ref="O161:BZ161" si="723">O162</f>
        <v>0</v>
      </c>
      <c r="P161" s="181">
        <f t="shared" si="723"/>
        <v>0</v>
      </c>
      <c r="Q161" s="181">
        <f t="shared" si="723"/>
        <v>0</v>
      </c>
      <c r="R161" s="181">
        <f t="shared" si="723"/>
        <v>0</v>
      </c>
      <c r="S161" s="181">
        <f t="shared" si="723"/>
        <v>0</v>
      </c>
      <c r="T161" s="181">
        <f t="shared" si="723"/>
        <v>0</v>
      </c>
      <c r="U161" s="155">
        <f t="shared" si="723"/>
        <v>0</v>
      </c>
      <c r="V161" s="155">
        <f t="shared" si="723"/>
        <v>0</v>
      </c>
      <c r="W161" s="155">
        <f t="shared" si="723"/>
        <v>0</v>
      </c>
      <c r="X161" s="155">
        <f t="shared" si="723"/>
        <v>0</v>
      </c>
      <c r="Y161" s="155">
        <f t="shared" si="723"/>
        <v>0</v>
      </c>
      <c r="Z161" s="155">
        <f t="shared" si="723"/>
        <v>0</v>
      </c>
      <c r="AA161" s="155">
        <f t="shared" si="723"/>
        <v>0</v>
      </c>
      <c r="AB161" s="155">
        <f t="shared" si="723"/>
        <v>0</v>
      </c>
      <c r="AC161" s="155">
        <f t="shared" si="723"/>
        <v>0</v>
      </c>
      <c r="AD161" s="155">
        <f t="shared" si="723"/>
        <v>0</v>
      </c>
      <c r="AE161" s="155">
        <f t="shared" si="723"/>
        <v>10</v>
      </c>
      <c r="AF161" s="155">
        <f t="shared" si="723"/>
        <v>206211.59999999998</v>
      </c>
      <c r="AG161" s="155">
        <f t="shared" si="723"/>
        <v>0</v>
      </c>
      <c r="AH161" s="155">
        <f t="shared" si="723"/>
        <v>0</v>
      </c>
      <c r="AI161" s="155">
        <f t="shared" si="723"/>
        <v>0</v>
      </c>
      <c r="AJ161" s="155">
        <f t="shared" si="723"/>
        <v>0</v>
      </c>
      <c r="AK161" s="155">
        <f t="shared" si="723"/>
        <v>0</v>
      </c>
      <c r="AL161" s="155">
        <f t="shared" si="723"/>
        <v>0</v>
      </c>
      <c r="AM161" s="155">
        <f t="shared" si="723"/>
        <v>0</v>
      </c>
      <c r="AN161" s="155">
        <f t="shared" si="723"/>
        <v>0</v>
      </c>
      <c r="AO161" s="155">
        <f t="shared" si="723"/>
        <v>0</v>
      </c>
      <c r="AP161" s="155">
        <f t="shared" si="723"/>
        <v>0</v>
      </c>
      <c r="AQ161" s="155">
        <f t="shared" si="723"/>
        <v>0</v>
      </c>
      <c r="AR161" s="155">
        <f t="shared" si="723"/>
        <v>0</v>
      </c>
      <c r="AS161" s="155">
        <f t="shared" si="723"/>
        <v>0</v>
      </c>
      <c r="AT161" s="155">
        <f t="shared" si="723"/>
        <v>0</v>
      </c>
      <c r="AU161" s="155">
        <f t="shared" si="723"/>
        <v>0</v>
      </c>
      <c r="AV161" s="155">
        <f t="shared" si="723"/>
        <v>0</v>
      </c>
      <c r="AW161" s="155">
        <f t="shared" si="723"/>
        <v>0</v>
      </c>
      <c r="AX161" s="155">
        <f t="shared" si="723"/>
        <v>0</v>
      </c>
      <c r="AY161" s="155">
        <f t="shared" si="723"/>
        <v>0</v>
      </c>
      <c r="AZ161" s="155">
        <f t="shared" si="723"/>
        <v>0</v>
      </c>
      <c r="BA161" s="155">
        <f t="shared" si="723"/>
        <v>0</v>
      </c>
      <c r="BB161" s="155">
        <f t="shared" si="723"/>
        <v>0</v>
      </c>
      <c r="BC161" s="155">
        <f t="shared" si="723"/>
        <v>0</v>
      </c>
      <c r="BD161" s="155">
        <f t="shared" si="723"/>
        <v>0</v>
      </c>
      <c r="BE161" s="155">
        <f t="shared" si="723"/>
        <v>0</v>
      </c>
      <c r="BF161" s="155">
        <f t="shared" si="723"/>
        <v>0</v>
      </c>
      <c r="BG161" s="155">
        <f t="shared" si="723"/>
        <v>0</v>
      </c>
      <c r="BH161" s="155">
        <f t="shared" si="723"/>
        <v>0</v>
      </c>
      <c r="BI161" s="155">
        <f t="shared" si="723"/>
        <v>0</v>
      </c>
      <c r="BJ161" s="155">
        <f t="shared" si="723"/>
        <v>0</v>
      </c>
      <c r="BK161" s="155">
        <f t="shared" si="723"/>
        <v>0</v>
      </c>
      <c r="BL161" s="155">
        <f t="shared" si="723"/>
        <v>0</v>
      </c>
      <c r="BM161" s="155">
        <f t="shared" si="723"/>
        <v>0</v>
      </c>
      <c r="BN161" s="155">
        <f t="shared" si="723"/>
        <v>0</v>
      </c>
      <c r="BO161" s="155">
        <f t="shared" si="723"/>
        <v>0</v>
      </c>
      <c r="BP161" s="155">
        <f t="shared" si="723"/>
        <v>0</v>
      </c>
      <c r="BQ161" s="155">
        <f t="shared" si="723"/>
        <v>0</v>
      </c>
      <c r="BR161" s="155">
        <f t="shared" si="723"/>
        <v>0</v>
      </c>
      <c r="BS161" s="155">
        <f t="shared" si="723"/>
        <v>0</v>
      </c>
      <c r="BT161" s="155">
        <f t="shared" si="723"/>
        <v>0</v>
      </c>
      <c r="BU161" s="155">
        <f t="shared" si="723"/>
        <v>0</v>
      </c>
      <c r="BV161" s="155">
        <f t="shared" si="723"/>
        <v>0</v>
      </c>
      <c r="BW161" s="155">
        <f t="shared" si="723"/>
        <v>0</v>
      </c>
      <c r="BX161" s="155">
        <f t="shared" si="723"/>
        <v>0</v>
      </c>
      <c r="BY161" s="155">
        <f t="shared" si="723"/>
        <v>0</v>
      </c>
      <c r="BZ161" s="155">
        <f t="shared" si="723"/>
        <v>0</v>
      </c>
      <c r="CA161" s="155">
        <f t="shared" ref="CA161:DF161" si="724">CA162</f>
        <v>0</v>
      </c>
      <c r="CB161" s="155">
        <f t="shared" si="724"/>
        <v>0</v>
      </c>
      <c r="CC161" s="155">
        <f t="shared" si="724"/>
        <v>20</v>
      </c>
      <c r="CD161" s="155">
        <f t="shared" si="724"/>
        <v>494907.83999999997</v>
      </c>
      <c r="CE161" s="155">
        <f t="shared" si="724"/>
        <v>0</v>
      </c>
      <c r="CF161" s="155">
        <f t="shared" si="724"/>
        <v>0</v>
      </c>
      <c r="CG161" s="155">
        <f t="shared" si="724"/>
        <v>0</v>
      </c>
      <c r="CH161" s="155">
        <f t="shared" si="724"/>
        <v>0</v>
      </c>
      <c r="CI161" s="155">
        <f t="shared" si="724"/>
        <v>0</v>
      </c>
      <c r="CJ161" s="155">
        <f t="shared" si="724"/>
        <v>0</v>
      </c>
      <c r="CK161" s="155">
        <f t="shared" si="724"/>
        <v>0</v>
      </c>
      <c r="CL161" s="155">
        <f t="shared" si="724"/>
        <v>0</v>
      </c>
      <c r="CM161" s="155">
        <f t="shared" si="724"/>
        <v>0</v>
      </c>
      <c r="CN161" s="155">
        <f t="shared" si="724"/>
        <v>0</v>
      </c>
      <c r="CO161" s="155">
        <f t="shared" si="724"/>
        <v>0</v>
      </c>
      <c r="CP161" s="155">
        <f t="shared" si="724"/>
        <v>0</v>
      </c>
      <c r="CQ161" s="155">
        <f t="shared" si="724"/>
        <v>0</v>
      </c>
      <c r="CR161" s="155">
        <f t="shared" si="724"/>
        <v>0</v>
      </c>
      <c r="CS161" s="155">
        <f t="shared" si="724"/>
        <v>0</v>
      </c>
      <c r="CT161" s="155">
        <f t="shared" si="724"/>
        <v>0</v>
      </c>
      <c r="CU161" s="155">
        <f t="shared" si="724"/>
        <v>0</v>
      </c>
      <c r="CV161" s="155">
        <f t="shared" si="724"/>
        <v>0</v>
      </c>
      <c r="CW161" s="155">
        <f t="shared" si="724"/>
        <v>0</v>
      </c>
      <c r="CX161" s="155">
        <f t="shared" si="724"/>
        <v>0</v>
      </c>
      <c r="CY161" s="155">
        <f t="shared" si="724"/>
        <v>0</v>
      </c>
      <c r="CZ161" s="155">
        <f t="shared" si="724"/>
        <v>0</v>
      </c>
      <c r="DA161" s="155">
        <f t="shared" si="724"/>
        <v>0</v>
      </c>
      <c r="DB161" s="155">
        <f t="shared" si="724"/>
        <v>0</v>
      </c>
      <c r="DC161" s="155">
        <f t="shared" si="724"/>
        <v>0</v>
      </c>
      <c r="DD161" s="155">
        <f t="shared" si="724"/>
        <v>0</v>
      </c>
      <c r="DE161" s="155">
        <f t="shared" si="724"/>
        <v>30</v>
      </c>
      <c r="DF161" s="155">
        <f t="shared" si="724"/>
        <v>701119.44</v>
      </c>
    </row>
    <row r="162" spans="1:110" s="6" customFormat="1" ht="45" x14ac:dyDescent="0.25">
      <c r="A162" s="70"/>
      <c r="B162" s="70">
        <v>126</v>
      </c>
      <c r="C162" s="71" t="s">
        <v>414</v>
      </c>
      <c r="D162" s="35" t="s">
        <v>415</v>
      </c>
      <c r="E162" s="36">
        <v>15030</v>
      </c>
      <c r="F162" s="37">
        <v>0.98</v>
      </c>
      <c r="G162" s="38"/>
      <c r="H162" s="39">
        <v>1</v>
      </c>
      <c r="I162" s="40"/>
      <c r="J162" s="40"/>
      <c r="K162" s="41">
        <v>1.4</v>
      </c>
      <c r="L162" s="41">
        <v>1.68</v>
      </c>
      <c r="M162" s="41">
        <v>2.23</v>
      </c>
      <c r="N162" s="42">
        <v>2.57</v>
      </c>
      <c r="O162" s="51"/>
      <c r="P162" s="44">
        <f>SUM(O162*$E162*$F162*$H162*$K162*$P$10)</f>
        <v>0</v>
      </c>
      <c r="Q162" s="45"/>
      <c r="R162" s="44">
        <f>SUM(Q162*$E162*$F162*$H162*$K162*R$10)</f>
        <v>0</v>
      </c>
      <c r="S162" s="45"/>
      <c r="T162" s="44">
        <f t="shared" ref="T162" si="725">SUM(S162*$E162*$F162*$H162*$K162*T$10)</f>
        <v>0</v>
      </c>
      <c r="U162" s="45"/>
      <c r="V162" s="44">
        <f>SUM(U162*$E162*$F162*$H162*$K162*$V$10)</f>
        <v>0</v>
      </c>
      <c r="W162" s="45"/>
      <c r="X162" s="44"/>
      <c r="Y162" s="45"/>
      <c r="Z162" s="44"/>
      <c r="AA162" s="36">
        <v>0</v>
      </c>
      <c r="AB162" s="44">
        <v>0</v>
      </c>
      <c r="AC162" s="45">
        <v>0</v>
      </c>
      <c r="AD162" s="44">
        <v>0</v>
      </c>
      <c r="AE162" s="44">
        <v>10</v>
      </c>
      <c r="AF162" s="44">
        <f>AE162*E162*F162*H162*K162</f>
        <v>206211.59999999998</v>
      </c>
      <c r="AG162" s="45">
        <v>0</v>
      </c>
      <c r="AH162" s="44">
        <v>0</v>
      </c>
      <c r="AI162" s="45">
        <v>0</v>
      </c>
      <c r="AJ162" s="44">
        <f t="shared" ref="AJ162" si="726">AI162*$E162*$F162*$H162*$L162*AJ$10</f>
        <v>0</v>
      </c>
      <c r="AK162" s="45"/>
      <c r="AL162" s="44">
        <f>AK162*$E162*$F162*$H162*$L162*$AD$10</f>
        <v>0</v>
      </c>
      <c r="AM162" s="36"/>
      <c r="AN162" s="44">
        <f>SUM(AM162*$E162*$F162*$H162*$K162*$AN$10)</f>
        <v>0</v>
      </c>
      <c r="AO162" s="45"/>
      <c r="AP162" s="44">
        <f>SUM(AO162*$E162*$F162*$H162*$K162*AP$10)</f>
        <v>0</v>
      </c>
      <c r="AQ162" s="45"/>
      <c r="AR162" s="44">
        <f>SUM(AQ162*$E162*$F162*$H162*$K162*AR$10)</f>
        <v>0</v>
      </c>
      <c r="AS162" s="45"/>
      <c r="AT162" s="44">
        <f>SUM(AS162*$E162*$F162*$H162*$K162*$AH$10)</f>
        <v>0</v>
      </c>
      <c r="AU162" s="45"/>
      <c r="AV162" s="44">
        <f>SUM(AU162*$E162*$F162*$H162*$K162*AV$10)</f>
        <v>0</v>
      </c>
      <c r="AW162" s="45"/>
      <c r="AX162" s="44">
        <f>SUM(AW162*$E162*$F162*$H162*$K162*AX$10)</f>
        <v>0</v>
      </c>
      <c r="AY162" s="45"/>
      <c r="AZ162" s="44">
        <f>SUM(AY162*$E162*$F162*$H162*$K162*$AZ$10)</f>
        <v>0</v>
      </c>
      <c r="BA162" s="45"/>
      <c r="BB162" s="44">
        <f>SUM(BA162*$E162*$F162*$H162*$K162*$AL$10)</f>
        <v>0</v>
      </c>
      <c r="BC162" s="45"/>
      <c r="BD162" s="44">
        <f>SUM(BC162*$E162*$F162*$H162*$K162*BD$10)</f>
        <v>0</v>
      </c>
      <c r="BE162" s="45"/>
      <c r="BF162" s="44">
        <f>SUM(BE162*$E162*$F162*$H162*$K162*BF$10)</f>
        <v>0</v>
      </c>
      <c r="BG162" s="45"/>
      <c r="BH162" s="44">
        <f>SUM(BG162*$E162*$F162*$H162*$K162*BH$10)</f>
        <v>0</v>
      </c>
      <c r="BI162" s="45"/>
      <c r="BJ162" s="44">
        <f>SUM(BI162*$E162*$F162*$H162*$K162*BJ$10)</f>
        <v>0</v>
      </c>
      <c r="BK162" s="45"/>
      <c r="BL162" s="44">
        <f>SUM(BK162*$E162*$F162*$H162*$K162*BL$10)</f>
        <v>0</v>
      </c>
      <c r="BM162" s="45"/>
      <c r="BN162" s="44">
        <f>BM162*$E162*$F162*$H162*$L162*BN$10</f>
        <v>0</v>
      </c>
      <c r="BO162" s="45"/>
      <c r="BP162" s="44">
        <f>BO162*$E162*$F162*$H162*$L162*BP$10</f>
        <v>0</v>
      </c>
      <c r="BQ162" s="81"/>
      <c r="BR162" s="44">
        <f>BQ162*$E162*$F162*$H162*$L162*BR$10</f>
        <v>0</v>
      </c>
      <c r="BS162" s="49"/>
      <c r="BT162" s="44">
        <f>BS162*$E162*$F162*$H162*$L162*BT$10</f>
        <v>0</v>
      </c>
      <c r="BU162" s="45"/>
      <c r="BV162" s="44">
        <f>BU162*$E162*$F162*$H162*$L162*BV$10</f>
        <v>0</v>
      </c>
      <c r="BW162" s="48"/>
      <c r="BX162" s="44">
        <f>BW162*$E162*$F162*$H162*$L162*BX$10</f>
        <v>0</v>
      </c>
      <c r="BY162" s="45"/>
      <c r="BZ162" s="44">
        <f>BY162*$E162*$F162*$H162*$L162*BZ$10</f>
        <v>0</v>
      </c>
      <c r="CA162" s="48"/>
      <c r="CB162" s="44">
        <f>CA162*$E162*$F162*$H162*$L162*CB$10</f>
        <v>0</v>
      </c>
      <c r="CC162" s="79">
        <v>20</v>
      </c>
      <c r="CD162" s="44">
        <f>CC162*$E162*$F162*$H162*$L162*CD$10</f>
        <v>494907.83999999997</v>
      </c>
      <c r="CE162" s="45"/>
      <c r="CF162" s="44">
        <f>CE162*$E162*$F162*$H162*$L162*CF$10</f>
        <v>0</v>
      </c>
      <c r="CG162" s="44"/>
      <c r="CH162" s="44">
        <f>CG162*$E162*$F162*$H162*$L162*CH$10</f>
        <v>0</v>
      </c>
      <c r="CI162" s="45"/>
      <c r="CJ162" s="44">
        <f>CI162*$E162*$F162*$H162*$L162*CJ$10</f>
        <v>0</v>
      </c>
      <c r="CK162" s="45"/>
      <c r="CL162" s="44">
        <f>CK162*$E162*$F162*$H162*$L162*CL$10</f>
        <v>0</v>
      </c>
      <c r="CM162" s="45"/>
      <c r="CN162" s="44">
        <f>CM162*$E162*$F162*$H162*$L162*CN$10</f>
        <v>0</v>
      </c>
      <c r="CO162" s="45"/>
      <c r="CP162" s="44">
        <f>CO162*$E162*$F162*$H162*$L162*CP$10</f>
        <v>0</v>
      </c>
      <c r="CQ162" s="45"/>
      <c r="CR162" s="44">
        <f>CQ162*$E162*$F162*$H162*$M162*CR$10</f>
        <v>0</v>
      </c>
      <c r="CS162" s="45"/>
      <c r="CT162" s="44">
        <f>CS162*$E162*$F162*$H162*$N162*$CT$10</f>
        <v>0</v>
      </c>
      <c r="CU162" s="44"/>
      <c r="CV162" s="44"/>
      <c r="CW162" s="44"/>
      <c r="CX162" s="44"/>
      <c r="CY162" s="44"/>
      <c r="CZ162" s="44"/>
      <c r="DA162" s="44"/>
      <c r="DB162" s="44"/>
      <c r="DC162" s="44"/>
      <c r="DD162" s="44"/>
      <c r="DE162" s="50">
        <f>SUM(Q162+O162+S162+U162+AC162+Y162+W162+AE162+AI162+AG162+AK162+AQ162+BM162+BS162+AO162+BA162+BC162+CE162+CG162+CC162+CI162+CK162+BW162+BY162+AS162+AU162+AW162+BO162+BQ162+BU162+BE162+BG162+BI162+BK162+CA162+CM162+CO162+CQ162+CS162+CU162+CW162+DC162+DA162)</f>
        <v>30</v>
      </c>
      <c r="DF162" s="50">
        <f>SUM(R162+P162+T162+V162+AD162+Z162+X162+AF162+AJ162+AH162+AL162+AR162+BN162+BT162+AP162+BB162+BD162+CF162+CH162+CD162+CJ162+CL162+BX162+BZ162+AT162+AV162+AX162+BP162+BR162+BV162+BF162+BH162+BJ162+BL162+CB162+CN162+CP162+CR162+CT162+CV162+CX162+DD162+DB162)</f>
        <v>701119.44</v>
      </c>
    </row>
    <row r="163" spans="1:110" ht="15" x14ac:dyDescent="0.25">
      <c r="A163" s="163">
        <v>27</v>
      </c>
      <c r="B163" s="163"/>
      <c r="C163" s="190" t="s">
        <v>416</v>
      </c>
      <c r="D163" s="169" t="s">
        <v>417</v>
      </c>
      <c r="E163" s="175">
        <v>15030</v>
      </c>
      <c r="F163" s="180"/>
      <c r="G163" s="177"/>
      <c r="H163" s="167"/>
      <c r="I163" s="146"/>
      <c r="J163" s="146"/>
      <c r="K163" s="41">
        <v>1.4</v>
      </c>
      <c r="L163" s="41">
        <v>1.68</v>
      </c>
      <c r="M163" s="41">
        <v>2.23</v>
      </c>
      <c r="N163" s="42">
        <v>2.57</v>
      </c>
      <c r="O163" s="181">
        <f t="shared" ref="O163:BZ163" si="727">O164</f>
        <v>0</v>
      </c>
      <c r="P163" s="181">
        <f t="shared" si="727"/>
        <v>0</v>
      </c>
      <c r="Q163" s="181">
        <f t="shared" si="727"/>
        <v>0</v>
      </c>
      <c r="R163" s="181">
        <f t="shared" si="727"/>
        <v>0</v>
      </c>
      <c r="S163" s="181">
        <f t="shared" si="727"/>
        <v>0</v>
      </c>
      <c r="T163" s="181">
        <f t="shared" si="727"/>
        <v>0</v>
      </c>
      <c r="U163" s="155">
        <f t="shared" si="727"/>
        <v>0</v>
      </c>
      <c r="V163" s="155">
        <f t="shared" si="727"/>
        <v>0</v>
      </c>
      <c r="W163" s="155">
        <f t="shared" si="727"/>
        <v>0</v>
      </c>
      <c r="X163" s="155">
        <f t="shared" si="727"/>
        <v>0</v>
      </c>
      <c r="Y163" s="155">
        <f t="shared" si="727"/>
        <v>0</v>
      </c>
      <c r="Z163" s="155">
        <f t="shared" si="727"/>
        <v>0</v>
      </c>
      <c r="AA163" s="155">
        <f t="shared" si="727"/>
        <v>0</v>
      </c>
      <c r="AB163" s="155">
        <f t="shared" si="727"/>
        <v>0</v>
      </c>
      <c r="AC163" s="155">
        <f t="shared" si="727"/>
        <v>0</v>
      </c>
      <c r="AD163" s="155">
        <f t="shared" si="727"/>
        <v>0</v>
      </c>
      <c r="AE163" s="155">
        <f t="shared" si="727"/>
        <v>1</v>
      </c>
      <c r="AF163" s="155">
        <f t="shared" si="727"/>
        <v>15571.08</v>
      </c>
      <c r="AG163" s="155">
        <f t="shared" si="727"/>
        <v>3</v>
      </c>
      <c r="AH163" s="155">
        <f t="shared" si="727"/>
        <v>46713.24</v>
      </c>
      <c r="AI163" s="155">
        <f t="shared" si="727"/>
        <v>0</v>
      </c>
      <c r="AJ163" s="155">
        <f t="shared" si="727"/>
        <v>0</v>
      </c>
      <c r="AK163" s="155">
        <f t="shared" si="727"/>
        <v>0</v>
      </c>
      <c r="AL163" s="155">
        <f t="shared" si="727"/>
        <v>0</v>
      </c>
      <c r="AM163" s="155">
        <f t="shared" si="727"/>
        <v>0</v>
      </c>
      <c r="AN163" s="155">
        <f t="shared" si="727"/>
        <v>0</v>
      </c>
      <c r="AO163" s="155">
        <f t="shared" si="727"/>
        <v>0</v>
      </c>
      <c r="AP163" s="155">
        <f t="shared" si="727"/>
        <v>0</v>
      </c>
      <c r="AQ163" s="155">
        <f t="shared" si="727"/>
        <v>0</v>
      </c>
      <c r="AR163" s="155">
        <f t="shared" si="727"/>
        <v>0</v>
      </c>
      <c r="AS163" s="155">
        <f t="shared" si="727"/>
        <v>0</v>
      </c>
      <c r="AT163" s="155">
        <f t="shared" si="727"/>
        <v>0</v>
      </c>
      <c r="AU163" s="155">
        <f t="shared" si="727"/>
        <v>0</v>
      </c>
      <c r="AV163" s="155">
        <f t="shared" si="727"/>
        <v>0</v>
      </c>
      <c r="AW163" s="155">
        <f t="shared" si="727"/>
        <v>0</v>
      </c>
      <c r="AX163" s="155">
        <f t="shared" si="727"/>
        <v>0</v>
      </c>
      <c r="AY163" s="155">
        <f t="shared" si="727"/>
        <v>0</v>
      </c>
      <c r="AZ163" s="155">
        <f t="shared" si="727"/>
        <v>0</v>
      </c>
      <c r="BA163" s="155">
        <f t="shared" si="727"/>
        <v>0</v>
      </c>
      <c r="BB163" s="155">
        <f t="shared" si="727"/>
        <v>0</v>
      </c>
      <c r="BC163" s="155">
        <f t="shared" si="727"/>
        <v>0</v>
      </c>
      <c r="BD163" s="155">
        <f t="shared" si="727"/>
        <v>0</v>
      </c>
      <c r="BE163" s="155">
        <f t="shared" si="727"/>
        <v>8</v>
      </c>
      <c r="BF163" s="155">
        <f t="shared" si="727"/>
        <v>124568.64</v>
      </c>
      <c r="BG163" s="155">
        <f t="shared" si="727"/>
        <v>0</v>
      </c>
      <c r="BH163" s="155">
        <f t="shared" si="727"/>
        <v>0</v>
      </c>
      <c r="BI163" s="155">
        <f t="shared" si="727"/>
        <v>0</v>
      </c>
      <c r="BJ163" s="155">
        <f t="shared" si="727"/>
        <v>0</v>
      </c>
      <c r="BK163" s="155">
        <f t="shared" si="727"/>
        <v>1</v>
      </c>
      <c r="BL163" s="155">
        <f t="shared" si="727"/>
        <v>15571.08</v>
      </c>
      <c r="BM163" s="155">
        <f t="shared" si="727"/>
        <v>0</v>
      </c>
      <c r="BN163" s="155">
        <f t="shared" si="727"/>
        <v>0</v>
      </c>
      <c r="BO163" s="155">
        <f t="shared" si="727"/>
        <v>0</v>
      </c>
      <c r="BP163" s="155">
        <f t="shared" si="727"/>
        <v>0</v>
      </c>
      <c r="BQ163" s="155">
        <f t="shared" si="727"/>
        <v>0</v>
      </c>
      <c r="BR163" s="155">
        <f t="shared" si="727"/>
        <v>0</v>
      </c>
      <c r="BS163" s="155">
        <f t="shared" si="727"/>
        <v>51</v>
      </c>
      <c r="BT163" s="155">
        <f t="shared" si="727"/>
        <v>952950.0959999999</v>
      </c>
      <c r="BU163" s="155">
        <f t="shared" si="727"/>
        <v>0</v>
      </c>
      <c r="BV163" s="155">
        <f t="shared" si="727"/>
        <v>0</v>
      </c>
      <c r="BW163" s="155">
        <f t="shared" si="727"/>
        <v>0</v>
      </c>
      <c r="BX163" s="155">
        <f t="shared" si="727"/>
        <v>0</v>
      </c>
      <c r="BY163" s="155">
        <f t="shared" si="727"/>
        <v>0</v>
      </c>
      <c r="BZ163" s="155">
        <f t="shared" si="727"/>
        <v>0</v>
      </c>
      <c r="CA163" s="155">
        <f t="shared" ref="CA163:DF163" si="728">CA164</f>
        <v>0</v>
      </c>
      <c r="CB163" s="155">
        <f t="shared" si="728"/>
        <v>0</v>
      </c>
      <c r="CC163" s="155">
        <f t="shared" si="728"/>
        <v>7</v>
      </c>
      <c r="CD163" s="155">
        <f t="shared" si="728"/>
        <v>130797.07199999999</v>
      </c>
      <c r="CE163" s="155">
        <f t="shared" si="728"/>
        <v>0</v>
      </c>
      <c r="CF163" s="155">
        <f t="shared" si="728"/>
        <v>0</v>
      </c>
      <c r="CG163" s="155">
        <f t="shared" si="728"/>
        <v>0</v>
      </c>
      <c r="CH163" s="155">
        <f t="shared" si="728"/>
        <v>0</v>
      </c>
      <c r="CI163" s="155">
        <f t="shared" si="728"/>
        <v>0</v>
      </c>
      <c r="CJ163" s="155">
        <f t="shared" si="728"/>
        <v>0</v>
      </c>
      <c r="CK163" s="155">
        <f t="shared" si="728"/>
        <v>0</v>
      </c>
      <c r="CL163" s="155">
        <f t="shared" si="728"/>
        <v>0</v>
      </c>
      <c r="CM163" s="155">
        <f t="shared" si="728"/>
        <v>1</v>
      </c>
      <c r="CN163" s="155">
        <f t="shared" si="728"/>
        <v>18685.296000000002</v>
      </c>
      <c r="CO163" s="155">
        <f t="shared" si="728"/>
        <v>0</v>
      </c>
      <c r="CP163" s="155">
        <f t="shared" si="728"/>
        <v>0</v>
      </c>
      <c r="CQ163" s="155">
        <f t="shared" si="728"/>
        <v>0</v>
      </c>
      <c r="CR163" s="155">
        <f t="shared" si="728"/>
        <v>0</v>
      </c>
      <c r="CS163" s="155">
        <f t="shared" si="728"/>
        <v>0</v>
      </c>
      <c r="CT163" s="155">
        <f t="shared" si="728"/>
        <v>0</v>
      </c>
      <c r="CU163" s="155">
        <f t="shared" si="728"/>
        <v>0</v>
      </c>
      <c r="CV163" s="155">
        <f t="shared" si="728"/>
        <v>0</v>
      </c>
      <c r="CW163" s="155">
        <f t="shared" si="728"/>
        <v>0</v>
      </c>
      <c r="CX163" s="155">
        <f t="shared" si="728"/>
        <v>0</v>
      </c>
      <c r="CY163" s="155">
        <f t="shared" si="728"/>
        <v>0</v>
      </c>
      <c r="CZ163" s="155">
        <f t="shared" si="728"/>
        <v>0</v>
      </c>
      <c r="DA163" s="155">
        <f t="shared" si="728"/>
        <v>0</v>
      </c>
      <c r="DB163" s="155">
        <f t="shared" si="728"/>
        <v>0</v>
      </c>
      <c r="DC163" s="155">
        <f t="shared" si="728"/>
        <v>0</v>
      </c>
      <c r="DD163" s="155">
        <f t="shared" si="728"/>
        <v>0</v>
      </c>
      <c r="DE163" s="155">
        <f t="shared" si="728"/>
        <v>72</v>
      </c>
      <c r="DF163" s="155">
        <f t="shared" si="728"/>
        <v>1304856.504</v>
      </c>
    </row>
    <row r="164" spans="1:110" s="6" customFormat="1" ht="30" x14ac:dyDescent="0.25">
      <c r="A164" s="70"/>
      <c r="B164" s="70">
        <v>127</v>
      </c>
      <c r="C164" s="71" t="s">
        <v>418</v>
      </c>
      <c r="D164" s="72" t="s">
        <v>419</v>
      </c>
      <c r="E164" s="36">
        <v>15030</v>
      </c>
      <c r="F164" s="73">
        <v>0.74</v>
      </c>
      <c r="G164" s="38"/>
      <c r="H164" s="39">
        <v>1</v>
      </c>
      <c r="I164" s="40"/>
      <c r="J164" s="40"/>
      <c r="K164" s="41">
        <v>1.4</v>
      </c>
      <c r="L164" s="41">
        <v>1.68</v>
      </c>
      <c r="M164" s="41">
        <v>2.23</v>
      </c>
      <c r="N164" s="42">
        <v>2.57</v>
      </c>
      <c r="O164" s="51"/>
      <c r="P164" s="44">
        <f>SUM(O164*$E164*$F164*$H164*$K164*$P$10)</f>
        <v>0</v>
      </c>
      <c r="Q164" s="45"/>
      <c r="R164" s="44">
        <f>SUM(Q164*$E164*$F164*$H164*$K164*R$10)</f>
        <v>0</v>
      </c>
      <c r="S164" s="45"/>
      <c r="T164" s="44">
        <f t="shared" ref="T164" si="729">SUM(S164*$E164*$F164*$H164*$K164*T$10)</f>
        <v>0</v>
      </c>
      <c r="U164" s="45"/>
      <c r="V164" s="44">
        <f>SUM(U164*$E164*$F164*$H164*$K164*$V$10)</f>
        <v>0</v>
      </c>
      <c r="W164" s="45"/>
      <c r="X164" s="44"/>
      <c r="Y164" s="45"/>
      <c r="Z164" s="44"/>
      <c r="AA164" s="36">
        <v>0</v>
      </c>
      <c r="AB164" s="44">
        <v>0</v>
      </c>
      <c r="AC164" s="45">
        <v>0</v>
      </c>
      <c r="AD164" s="44">
        <v>0</v>
      </c>
      <c r="AE164" s="45">
        <v>1</v>
      </c>
      <c r="AF164" s="44">
        <f>AE164*E164*F164*H164*K164</f>
        <v>15571.08</v>
      </c>
      <c r="AG164" s="48">
        <v>3</v>
      </c>
      <c r="AH164" s="44">
        <f>AG164*$E164*$F164*$H164*$K164*AH$10</f>
        <v>46713.24</v>
      </c>
      <c r="AI164" s="45">
        <v>0</v>
      </c>
      <c r="AJ164" s="44">
        <f t="shared" ref="AJ164" si="730">AI164*$E164*$F164*$H164*$L164*AJ$10</f>
        <v>0</v>
      </c>
      <c r="AK164" s="33"/>
      <c r="AL164" s="44">
        <f>AK164*$E164*$F164*$H164*$L164*$AD$10</f>
        <v>0</v>
      </c>
      <c r="AM164" s="36"/>
      <c r="AN164" s="44">
        <f>SUM(AM164*$E164*$F164*$H164*$K164*$AN$10)</f>
        <v>0</v>
      </c>
      <c r="AO164" s="45"/>
      <c r="AP164" s="44">
        <f>SUM(AO164*$E164*$F164*$H164*$K164*AP$10)</f>
        <v>0</v>
      </c>
      <c r="AQ164" s="45"/>
      <c r="AR164" s="44">
        <f>SUM(AQ164*$E164*$F164*$H164*$K164*AR$10)</f>
        <v>0</v>
      </c>
      <c r="AS164" s="45"/>
      <c r="AT164" s="44">
        <f>SUM(AS164*$E164*$F164*$H164*$K164*$AH$10)</f>
        <v>0</v>
      </c>
      <c r="AU164" s="45"/>
      <c r="AV164" s="44">
        <f>SUM(AU164*$E164*$F164*$H164*$K164*AV$10)</f>
        <v>0</v>
      </c>
      <c r="AW164" s="45"/>
      <c r="AX164" s="44">
        <f>SUM(AW164*$E164*$F164*$H164*$K164*AX$10)</f>
        <v>0</v>
      </c>
      <c r="AY164" s="45"/>
      <c r="AZ164" s="44">
        <f>SUM(AY164*$E164*$F164*$H164*$K164*$AZ$10)</f>
        <v>0</v>
      </c>
      <c r="BA164" s="45"/>
      <c r="BB164" s="44">
        <f>SUM(BA164*$E164*$F164*$H164*$K164*$AL$10)</f>
        <v>0</v>
      </c>
      <c r="BC164" s="45"/>
      <c r="BD164" s="44">
        <f>SUM(BC164*$E164*$F164*$H164*$K164*BD$10)</f>
        <v>0</v>
      </c>
      <c r="BE164" s="44">
        <v>8</v>
      </c>
      <c r="BF164" s="44">
        <f>SUM(BE164*$E164*$F164*$H164*$K164*BF$10)</f>
        <v>124568.64</v>
      </c>
      <c r="BG164" s="45"/>
      <c r="BH164" s="44">
        <f>SUM(BG164*$E164*$F164*$H164*$K164*BH$10)</f>
        <v>0</v>
      </c>
      <c r="BI164" s="44"/>
      <c r="BJ164" s="44">
        <f>SUM(BI164*$E164*$F164*$H164*$K164*BJ$10)</f>
        <v>0</v>
      </c>
      <c r="BK164" s="44">
        <v>1</v>
      </c>
      <c r="BL164" s="44">
        <f>SUM(BK164*$E164*$F164*$H164*$K164*BL$10)</f>
        <v>15571.08</v>
      </c>
      <c r="BM164" s="45"/>
      <c r="BN164" s="44">
        <f>BM164*$E164*$F164*$H164*$L164*BN$10</f>
        <v>0</v>
      </c>
      <c r="BO164" s="45"/>
      <c r="BP164" s="44">
        <f>BO164*$E164*$F164*$H164*$L164*BP$10</f>
        <v>0</v>
      </c>
      <c r="BQ164" s="81"/>
      <c r="BR164" s="44">
        <f>BQ164*$E164*$F164*$H164*$L164*BR$10</f>
        <v>0</v>
      </c>
      <c r="BS164" s="44">
        <v>51</v>
      </c>
      <c r="BT164" s="44">
        <f>BS164*$E164*$F164*$H164*$L164*BT$10</f>
        <v>952950.0959999999</v>
      </c>
      <c r="BU164" s="45"/>
      <c r="BV164" s="44">
        <f>BU164*$E164*$F164*$H164*$L164*BV$10</f>
        <v>0</v>
      </c>
      <c r="BW164" s="48"/>
      <c r="BX164" s="44">
        <f>BW164*$E164*$F164*$H164*$L164*BX$10</f>
        <v>0</v>
      </c>
      <c r="BY164" s="44"/>
      <c r="BZ164" s="44">
        <f>BY164*$E164*$F164*$H164*$L164*BZ$10</f>
        <v>0</v>
      </c>
      <c r="CA164" s="48"/>
      <c r="CB164" s="44">
        <f>CA164*$E164*$F164*$H164*$L164*CB$10</f>
        <v>0</v>
      </c>
      <c r="CC164" s="79">
        <v>7</v>
      </c>
      <c r="CD164" s="44">
        <f>CC164*$E164*$F164*$H164*$L164*CD$10</f>
        <v>130797.07199999999</v>
      </c>
      <c r="CE164" s="45"/>
      <c r="CF164" s="44">
        <f>CE164*$E164*$F164*$H164*$L164*CF$10</f>
        <v>0</v>
      </c>
      <c r="CG164" s="44"/>
      <c r="CH164" s="44">
        <f>CG164*$E164*$F164*$H164*$L164*CH$10</f>
        <v>0</v>
      </c>
      <c r="CI164" s="45"/>
      <c r="CJ164" s="44">
        <f>CI164*$E164*$F164*$H164*$L164*CJ$10</f>
        <v>0</v>
      </c>
      <c r="CK164" s="45"/>
      <c r="CL164" s="44">
        <f>CK164*$E164*$F164*$H164*$L164*CL$10</f>
        <v>0</v>
      </c>
      <c r="CM164" s="44">
        <v>1</v>
      </c>
      <c r="CN164" s="44">
        <f>CM164*$E164*$F164*$H164*$L164*CN$10</f>
        <v>18685.296000000002</v>
      </c>
      <c r="CO164" s="45"/>
      <c r="CP164" s="44">
        <f>CO164*$E164*$F164*$H164*$L164*CP$10</f>
        <v>0</v>
      </c>
      <c r="CQ164" s="44"/>
      <c r="CR164" s="44">
        <f>CQ164*$E164*$F164*$H164*$M164*CR$10</f>
        <v>0</v>
      </c>
      <c r="CS164" s="45"/>
      <c r="CT164" s="44">
        <f>CS164*$E164*$F164*$H164*$N164*$CT$10</f>
        <v>0</v>
      </c>
      <c r="CU164" s="44"/>
      <c r="CV164" s="44"/>
      <c r="CW164" s="44"/>
      <c r="CX164" s="44"/>
      <c r="CY164" s="44"/>
      <c r="CZ164" s="44"/>
      <c r="DA164" s="44"/>
      <c r="DB164" s="44"/>
      <c r="DC164" s="44"/>
      <c r="DD164" s="44"/>
      <c r="DE164" s="50">
        <f>SUM(Q164+O164+S164+U164+AC164+Y164+W164+AE164+AI164+AG164+AK164+AQ164+BM164+BS164+AO164+BA164+BC164+CE164+CG164+CC164+CI164+CK164+BW164+BY164+AS164+AU164+AW164+BO164+BQ164+BU164+BE164+BG164+BI164+BK164+CA164+CM164+CO164+CQ164+CS164+CU164+CW164+DC164+DA164)</f>
        <v>72</v>
      </c>
      <c r="DF164" s="50">
        <f>SUM(R164+P164+T164+V164+AD164+Z164+X164+AF164+AJ164+AH164+AL164+AR164+BN164+BT164+AP164+BB164+BD164+CF164+CH164+CD164+CJ164+CL164+BX164+BZ164+AT164+AV164+AX164+BP164+BR164+BV164+BF164+BH164+BJ164+BL164+CB164+CN164+CP164+CR164+CT164+CV164+CX164+DD164+DB164)</f>
        <v>1304856.504</v>
      </c>
    </row>
    <row r="165" spans="1:110" s="82" customFormat="1" ht="15" x14ac:dyDescent="0.25">
      <c r="A165" s="182">
        <v>28</v>
      </c>
      <c r="B165" s="182"/>
      <c r="C165" s="190" t="s">
        <v>420</v>
      </c>
      <c r="D165" s="169" t="s">
        <v>421</v>
      </c>
      <c r="E165" s="175">
        <v>15030</v>
      </c>
      <c r="F165" s="180"/>
      <c r="G165" s="177"/>
      <c r="H165" s="167"/>
      <c r="I165" s="146"/>
      <c r="J165" s="146"/>
      <c r="K165" s="41">
        <v>1.4</v>
      </c>
      <c r="L165" s="41">
        <v>1.68</v>
      </c>
      <c r="M165" s="41">
        <v>2.23</v>
      </c>
      <c r="N165" s="42">
        <v>2.57</v>
      </c>
      <c r="O165" s="181">
        <f t="shared" ref="O165:BZ165" si="731">O166</f>
        <v>0</v>
      </c>
      <c r="P165" s="181">
        <f t="shared" si="731"/>
        <v>0</v>
      </c>
      <c r="Q165" s="181">
        <f t="shared" si="731"/>
        <v>0</v>
      </c>
      <c r="R165" s="181">
        <f t="shared" si="731"/>
        <v>0</v>
      </c>
      <c r="S165" s="181">
        <f t="shared" si="731"/>
        <v>0</v>
      </c>
      <c r="T165" s="181">
        <f t="shared" si="731"/>
        <v>0</v>
      </c>
      <c r="U165" s="155">
        <f t="shared" si="731"/>
        <v>0</v>
      </c>
      <c r="V165" s="155">
        <f t="shared" si="731"/>
        <v>0</v>
      </c>
      <c r="W165" s="155">
        <f t="shared" si="731"/>
        <v>0</v>
      </c>
      <c r="X165" s="155">
        <f t="shared" si="731"/>
        <v>0</v>
      </c>
      <c r="Y165" s="155">
        <f t="shared" si="731"/>
        <v>0</v>
      </c>
      <c r="Z165" s="155">
        <f t="shared" si="731"/>
        <v>0</v>
      </c>
      <c r="AA165" s="155">
        <f t="shared" si="731"/>
        <v>0</v>
      </c>
      <c r="AB165" s="155">
        <f t="shared" si="731"/>
        <v>0</v>
      </c>
      <c r="AC165" s="155">
        <f t="shared" si="731"/>
        <v>0</v>
      </c>
      <c r="AD165" s="155">
        <f t="shared" si="731"/>
        <v>0</v>
      </c>
      <c r="AE165" s="155">
        <f t="shared" si="731"/>
        <v>0</v>
      </c>
      <c r="AF165" s="155">
        <f t="shared" si="731"/>
        <v>0</v>
      </c>
      <c r="AG165" s="155">
        <f t="shared" si="731"/>
        <v>0</v>
      </c>
      <c r="AH165" s="155">
        <f t="shared" si="731"/>
        <v>0</v>
      </c>
      <c r="AI165" s="155">
        <f t="shared" si="731"/>
        <v>0</v>
      </c>
      <c r="AJ165" s="155">
        <f t="shared" si="731"/>
        <v>0</v>
      </c>
      <c r="AK165" s="155">
        <f t="shared" si="731"/>
        <v>0</v>
      </c>
      <c r="AL165" s="155">
        <f t="shared" si="731"/>
        <v>0</v>
      </c>
      <c r="AM165" s="155">
        <f t="shared" si="731"/>
        <v>0</v>
      </c>
      <c r="AN165" s="155">
        <f t="shared" si="731"/>
        <v>0</v>
      </c>
      <c r="AO165" s="155">
        <f t="shared" si="731"/>
        <v>0</v>
      </c>
      <c r="AP165" s="155">
        <f t="shared" si="731"/>
        <v>0</v>
      </c>
      <c r="AQ165" s="155">
        <f t="shared" si="731"/>
        <v>0</v>
      </c>
      <c r="AR165" s="155">
        <f t="shared" si="731"/>
        <v>0</v>
      </c>
      <c r="AS165" s="155">
        <f t="shared" si="731"/>
        <v>0</v>
      </c>
      <c r="AT165" s="155">
        <f t="shared" si="731"/>
        <v>0</v>
      </c>
      <c r="AU165" s="155">
        <f t="shared" si="731"/>
        <v>0</v>
      </c>
      <c r="AV165" s="155">
        <f t="shared" si="731"/>
        <v>0</v>
      </c>
      <c r="AW165" s="155">
        <f t="shared" si="731"/>
        <v>0</v>
      </c>
      <c r="AX165" s="155">
        <f t="shared" si="731"/>
        <v>0</v>
      </c>
      <c r="AY165" s="155">
        <f t="shared" si="731"/>
        <v>0</v>
      </c>
      <c r="AZ165" s="155">
        <f t="shared" si="731"/>
        <v>0</v>
      </c>
      <c r="BA165" s="155">
        <f t="shared" si="731"/>
        <v>0</v>
      </c>
      <c r="BB165" s="155">
        <f t="shared" si="731"/>
        <v>0</v>
      </c>
      <c r="BC165" s="155">
        <f t="shared" si="731"/>
        <v>0</v>
      </c>
      <c r="BD165" s="155">
        <f t="shared" si="731"/>
        <v>0</v>
      </c>
      <c r="BE165" s="155">
        <f t="shared" si="731"/>
        <v>0</v>
      </c>
      <c r="BF165" s="155">
        <f t="shared" si="731"/>
        <v>0</v>
      </c>
      <c r="BG165" s="155">
        <f t="shared" si="731"/>
        <v>0</v>
      </c>
      <c r="BH165" s="155">
        <f t="shared" si="731"/>
        <v>0</v>
      </c>
      <c r="BI165" s="155">
        <f t="shared" si="731"/>
        <v>0</v>
      </c>
      <c r="BJ165" s="155">
        <f t="shared" si="731"/>
        <v>0</v>
      </c>
      <c r="BK165" s="155">
        <f t="shared" si="731"/>
        <v>0</v>
      </c>
      <c r="BL165" s="155">
        <f t="shared" si="731"/>
        <v>0</v>
      </c>
      <c r="BM165" s="155">
        <f t="shared" si="731"/>
        <v>0</v>
      </c>
      <c r="BN165" s="155">
        <f t="shared" si="731"/>
        <v>0</v>
      </c>
      <c r="BO165" s="155">
        <f t="shared" si="731"/>
        <v>0</v>
      </c>
      <c r="BP165" s="155">
        <f t="shared" si="731"/>
        <v>0</v>
      </c>
      <c r="BQ165" s="155">
        <f t="shared" si="731"/>
        <v>0</v>
      </c>
      <c r="BR165" s="155">
        <f t="shared" si="731"/>
        <v>0</v>
      </c>
      <c r="BS165" s="155">
        <f t="shared" si="731"/>
        <v>0</v>
      </c>
      <c r="BT165" s="155">
        <f t="shared" si="731"/>
        <v>0</v>
      </c>
      <c r="BU165" s="155">
        <f t="shared" si="731"/>
        <v>0</v>
      </c>
      <c r="BV165" s="155">
        <f t="shared" si="731"/>
        <v>0</v>
      </c>
      <c r="BW165" s="155">
        <f t="shared" si="731"/>
        <v>2</v>
      </c>
      <c r="BX165" s="155">
        <f t="shared" si="731"/>
        <v>66661.056000000011</v>
      </c>
      <c r="BY165" s="155">
        <f t="shared" si="731"/>
        <v>0</v>
      </c>
      <c r="BZ165" s="155">
        <f t="shared" si="731"/>
        <v>0</v>
      </c>
      <c r="CA165" s="155">
        <f t="shared" ref="CA165:DF165" si="732">CA166</f>
        <v>0</v>
      </c>
      <c r="CB165" s="155">
        <f t="shared" si="732"/>
        <v>0</v>
      </c>
      <c r="CC165" s="155">
        <f t="shared" si="732"/>
        <v>0</v>
      </c>
      <c r="CD165" s="155">
        <f t="shared" si="732"/>
        <v>0</v>
      </c>
      <c r="CE165" s="155">
        <f t="shared" si="732"/>
        <v>0</v>
      </c>
      <c r="CF165" s="155">
        <f t="shared" si="732"/>
        <v>0</v>
      </c>
      <c r="CG165" s="155">
        <f t="shared" si="732"/>
        <v>0</v>
      </c>
      <c r="CH165" s="155">
        <f t="shared" si="732"/>
        <v>0</v>
      </c>
      <c r="CI165" s="155">
        <f t="shared" si="732"/>
        <v>0</v>
      </c>
      <c r="CJ165" s="155">
        <f t="shared" si="732"/>
        <v>0</v>
      </c>
      <c r="CK165" s="155">
        <f t="shared" si="732"/>
        <v>0</v>
      </c>
      <c r="CL165" s="155">
        <f t="shared" si="732"/>
        <v>0</v>
      </c>
      <c r="CM165" s="155">
        <f t="shared" si="732"/>
        <v>0</v>
      </c>
      <c r="CN165" s="155">
        <f t="shared" si="732"/>
        <v>0</v>
      </c>
      <c r="CO165" s="155">
        <f t="shared" si="732"/>
        <v>0</v>
      </c>
      <c r="CP165" s="155">
        <f t="shared" si="732"/>
        <v>0</v>
      </c>
      <c r="CQ165" s="155">
        <f t="shared" si="732"/>
        <v>0</v>
      </c>
      <c r="CR165" s="155">
        <f t="shared" si="732"/>
        <v>0</v>
      </c>
      <c r="CS165" s="155">
        <f t="shared" si="732"/>
        <v>0</v>
      </c>
      <c r="CT165" s="155">
        <f t="shared" si="732"/>
        <v>0</v>
      </c>
      <c r="CU165" s="155">
        <f t="shared" si="732"/>
        <v>0</v>
      </c>
      <c r="CV165" s="155">
        <f t="shared" si="732"/>
        <v>0</v>
      </c>
      <c r="CW165" s="155">
        <f t="shared" si="732"/>
        <v>0</v>
      </c>
      <c r="CX165" s="155">
        <f t="shared" si="732"/>
        <v>0</v>
      </c>
      <c r="CY165" s="155">
        <f t="shared" si="732"/>
        <v>0</v>
      </c>
      <c r="CZ165" s="155">
        <f t="shared" si="732"/>
        <v>0</v>
      </c>
      <c r="DA165" s="155">
        <f t="shared" si="732"/>
        <v>0</v>
      </c>
      <c r="DB165" s="155">
        <f t="shared" si="732"/>
        <v>0</v>
      </c>
      <c r="DC165" s="155">
        <f t="shared" si="732"/>
        <v>0</v>
      </c>
      <c r="DD165" s="155">
        <f t="shared" si="732"/>
        <v>0</v>
      </c>
      <c r="DE165" s="155">
        <f t="shared" si="732"/>
        <v>2</v>
      </c>
      <c r="DF165" s="155">
        <f t="shared" si="732"/>
        <v>66661.056000000011</v>
      </c>
    </row>
    <row r="166" spans="1:110" s="6" customFormat="1" ht="30" x14ac:dyDescent="0.25">
      <c r="A166" s="70"/>
      <c r="B166" s="70">
        <v>128</v>
      </c>
      <c r="C166" s="71" t="s">
        <v>422</v>
      </c>
      <c r="D166" s="35" t="s">
        <v>423</v>
      </c>
      <c r="E166" s="36">
        <v>15030</v>
      </c>
      <c r="F166" s="37">
        <v>1.32</v>
      </c>
      <c r="G166" s="38"/>
      <c r="H166" s="39">
        <v>1</v>
      </c>
      <c r="I166" s="40"/>
      <c r="J166" s="40"/>
      <c r="K166" s="41">
        <v>1.4</v>
      </c>
      <c r="L166" s="41">
        <v>1.68</v>
      </c>
      <c r="M166" s="41">
        <v>2.23</v>
      </c>
      <c r="N166" s="42">
        <v>2.57</v>
      </c>
      <c r="O166" s="51">
        <v>0</v>
      </c>
      <c r="P166" s="44">
        <f>SUM(O166*$E166*$F166*$H166*$K166*$P$10)</f>
        <v>0</v>
      </c>
      <c r="Q166" s="45">
        <v>0</v>
      </c>
      <c r="R166" s="44">
        <f>SUM(Q166*$E166*$F166*$H166*$K166*R$10)</f>
        <v>0</v>
      </c>
      <c r="S166" s="45">
        <v>0</v>
      </c>
      <c r="T166" s="44">
        <f t="shared" ref="T166" si="733">SUM(S166*$E166*$F166*$H166*$K166*T$10)</f>
        <v>0</v>
      </c>
      <c r="U166" s="45">
        <v>0</v>
      </c>
      <c r="V166" s="44">
        <f>SUM(U166*$E166*$F166*$H166*$K166*$V$10)</f>
        <v>0</v>
      </c>
      <c r="W166" s="45">
        <v>0</v>
      </c>
      <c r="X166" s="44"/>
      <c r="Y166" s="45"/>
      <c r="Z166" s="44"/>
      <c r="AA166" s="36"/>
      <c r="AB166" s="44"/>
      <c r="AC166" s="45"/>
      <c r="AD166" s="44"/>
      <c r="AE166" s="45"/>
      <c r="AF166" s="44"/>
      <c r="AG166" s="45">
        <v>0</v>
      </c>
      <c r="AH166" s="44">
        <v>0</v>
      </c>
      <c r="AI166" s="45">
        <v>0</v>
      </c>
      <c r="AJ166" s="44">
        <f t="shared" ref="AJ166" si="734">AI166*$E166*$F166*$H166*$L166*AJ$10</f>
        <v>0</v>
      </c>
      <c r="AK166" s="45">
        <v>0</v>
      </c>
      <c r="AL166" s="44">
        <f>AK166*$E166*$F166*$H166*$L166*$AD$10</f>
        <v>0</v>
      </c>
      <c r="AM166" s="36"/>
      <c r="AN166" s="44">
        <f>SUM(AM166*$E166*$F166*$H166*$K166*$AN$10)</f>
        <v>0</v>
      </c>
      <c r="AO166" s="45"/>
      <c r="AP166" s="44">
        <f>SUM(AO166*$E166*$F166*$H166*$K166*AP$10)</f>
        <v>0</v>
      </c>
      <c r="AQ166" s="45">
        <v>0</v>
      </c>
      <c r="AR166" s="44">
        <f>SUM(AQ166*$E166*$F166*$H166*$K166*AR$10)</f>
        <v>0</v>
      </c>
      <c r="AS166" s="45">
        <v>0</v>
      </c>
      <c r="AT166" s="44">
        <f>SUM(AS166*$E166*$F166*$H166*$K166*$AH$10)</f>
        <v>0</v>
      </c>
      <c r="AU166" s="45"/>
      <c r="AV166" s="44">
        <f>SUM(AU166*$E166*$F166*$H166*$K166*AV$10)</f>
        <v>0</v>
      </c>
      <c r="AW166" s="45"/>
      <c r="AX166" s="44">
        <f>SUM(AW166*$E166*$F166*$H166*$K166*AX$10)</f>
        <v>0</v>
      </c>
      <c r="AY166" s="45"/>
      <c r="AZ166" s="44">
        <f>SUM(AY166*$E166*$F166*$H166*$K166*$AZ$10)</f>
        <v>0</v>
      </c>
      <c r="BA166" s="45">
        <v>0</v>
      </c>
      <c r="BB166" s="44">
        <f>SUM(BA166*$E166*$F166*$H166*$K166*$AL$10)</f>
        <v>0</v>
      </c>
      <c r="BC166" s="45">
        <v>0</v>
      </c>
      <c r="BD166" s="44">
        <f>SUM(BC166*$E166*$F166*$H166*$K166*BD$10)</f>
        <v>0</v>
      </c>
      <c r="BE166" s="45">
        <v>0</v>
      </c>
      <c r="BF166" s="44">
        <f>SUM(BE166*$E166*$F166*$H166*$K166*BF$10)</f>
        <v>0</v>
      </c>
      <c r="BG166" s="45">
        <v>0</v>
      </c>
      <c r="BH166" s="44">
        <f>SUM(BG166*$E166*$F166*$H166*$K166*BH$10)</f>
        <v>0</v>
      </c>
      <c r="BI166" s="45">
        <v>0</v>
      </c>
      <c r="BJ166" s="44">
        <f>SUM(BI166*$E166*$F166*$H166*$K166*BJ$10)</f>
        <v>0</v>
      </c>
      <c r="BK166" s="44"/>
      <c r="BL166" s="44">
        <f>SUM(BK166*$E166*$F166*$H166*$K166*BL$10)</f>
        <v>0</v>
      </c>
      <c r="BM166" s="45">
        <v>0</v>
      </c>
      <c r="BN166" s="44">
        <f>BM166*$E166*$F166*$H166*$L166*BN$10</f>
        <v>0</v>
      </c>
      <c r="BO166" s="45">
        <v>0</v>
      </c>
      <c r="BP166" s="44">
        <f>BO166*$E166*$F166*$H166*$L166*BP$10</f>
        <v>0</v>
      </c>
      <c r="BQ166" s="81">
        <v>0</v>
      </c>
      <c r="BR166" s="44">
        <f>BQ166*$E166*$F166*$H166*$L166*BR$10</f>
        <v>0</v>
      </c>
      <c r="BS166" s="45">
        <v>0</v>
      </c>
      <c r="BT166" s="44">
        <f>BS166*$E166*$F166*$H166*$L166*BT$10</f>
        <v>0</v>
      </c>
      <c r="BU166" s="45">
        <v>0</v>
      </c>
      <c r="BV166" s="44">
        <f>BU166*$E166*$F166*$H166*$L166*BV$10</f>
        <v>0</v>
      </c>
      <c r="BW166" s="48">
        <v>2</v>
      </c>
      <c r="BX166" s="44">
        <f>BW166*$E166*$F166*$H166*$L166*BX$10</f>
        <v>66661.056000000011</v>
      </c>
      <c r="BY166" s="45">
        <v>0</v>
      </c>
      <c r="BZ166" s="44">
        <f>BY166*$E166*$F166*$H166*$L166*BZ$10</f>
        <v>0</v>
      </c>
      <c r="CA166" s="48"/>
      <c r="CB166" s="44">
        <f>CA166*$E166*$F166*$H166*$L166*CB$10</f>
        <v>0</v>
      </c>
      <c r="CC166" s="45">
        <v>0</v>
      </c>
      <c r="CD166" s="44">
        <f>CC166*$E166*$F166*$H166*$L166*CD$10</f>
        <v>0</v>
      </c>
      <c r="CE166" s="45">
        <v>0</v>
      </c>
      <c r="CF166" s="44">
        <f>CE166*$E166*$F166*$H166*$L166*CF$10</f>
        <v>0</v>
      </c>
      <c r="CG166" s="44">
        <v>0</v>
      </c>
      <c r="CH166" s="44">
        <f>CG166*$E166*$F166*$H166*$L166*CH$10</f>
        <v>0</v>
      </c>
      <c r="CI166" s="45">
        <v>0</v>
      </c>
      <c r="CJ166" s="44">
        <f>CI166*$E166*$F166*$H166*$L166*CJ$10</f>
        <v>0</v>
      </c>
      <c r="CK166" s="45"/>
      <c r="CL166" s="44">
        <f>CK166*$E166*$F166*$H166*$L166*CL$10</f>
        <v>0</v>
      </c>
      <c r="CM166" s="45"/>
      <c r="CN166" s="44">
        <f>CM166*$E166*$F166*$H166*$L166*CN$10</f>
        <v>0</v>
      </c>
      <c r="CO166" s="45">
        <v>0</v>
      </c>
      <c r="CP166" s="44">
        <f>CO166*$E166*$F166*$H166*$L166*CP$10</f>
        <v>0</v>
      </c>
      <c r="CQ166" s="44">
        <v>0</v>
      </c>
      <c r="CR166" s="44">
        <f>CQ166*$E166*$F166*$H166*$M166*CR$10</f>
        <v>0</v>
      </c>
      <c r="CS166" s="45">
        <v>0</v>
      </c>
      <c r="CT166" s="44">
        <f>CS166*$E166*$F166*$H166*$N166*$CT$10</f>
        <v>0</v>
      </c>
      <c r="CU166" s="44"/>
      <c r="CV166" s="44"/>
      <c r="CW166" s="44"/>
      <c r="CX166" s="44"/>
      <c r="CY166" s="44"/>
      <c r="CZ166" s="44"/>
      <c r="DA166" s="44"/>
      <c r="DB166" s="44"/>
      <c r="DC166" s="44"/>
      <c r="DD166" s="44"/>
      <c r="DE166" s="50">
        <f>SUM(Q166+O166+S166+U166+AC166+Y166+W166+AE166+AI166+AG166+AK166+AQ166+BM166+BS166+AO166+BA166+BC166+CE166+CG166+CC166+CI166+CK166+BW166+BY166+AS166+AU166+AW166+BO166+BQ166+BU166+BE166+BG166+BI166+BK166+CA166+CM166+CO166+CQ166+CS166+CU166+CW166+DC166+DA166)</f>
        <v>2</v>
      </c>
      <c r="DF166" s="50">
        <f>SUM(R166+P166+T166+V166+AD166+Z166+X166+AF166+AJ166+AH166+AL166+AR166+BN166+BT166+AP166+BB166+BD166+CF166+CH166+CD166+CJ166+CL166+BX166+BZ166+AT166+AV166+AX166+BP166+BR166+BV166+BF166+BH166+BJ166+BL166+CB166+CN166+CP166+CR166+CT166+CV166+CX166+DD166+DB166)</f>
        <v>66661.056000000011</v>
      </c>
    </row>
    <row r="167" spans="1:110" ht="15" x14ac:dyDescent="0.25">
      <c r="A167" s="163">
        <v>29</v>
      </c>
      <c r="B167" s="163"/>
      <c r="C167" s="190" t="s">
        <v>424</v>
      </c>
      <c r="D167" s="169" t="s">
        <v>425</v>
      </c>
      <c r="E167" s="175">
        <v>15030</v>
      </c>
      <c r="F167" s="180"/>
      <c r="G167" s="177"/>
      <c r="H167" s="167"/>
      <c r="I167" s="146"/>
      <c r="J167" s="146"/>
      <c r="K167" s="41">
        <v>1.4</v>
      </c>
      <c r="L167" s="41">
        <v>1.68</v>
      </c>
      <c r="M167" s="41">
        <v>2.23</v>
      </c>
      <c r="N167" s="42">
        <v>2.57</v>
      </c>
      <c r="O167" s="181">
        <f t="shared" ref="O167:AB167" si="735">SUM(O168:O171)</f>
        <v>34</v>
      </c>
      <c r="P167" s="181">
        <f t="shared" si="735"/>
        <v>751199.39999999991</v>
      </c>
      <c r="Q167" s="181">
        <f t="shared" si="735"/>
        <v>72</v>
      </c>
      <c r="R167" s="181">
        <f t="shared" si="735"/>
        <v>2932833.96</v>
      </c>
      <c r="S167" s="181">
        <f t="shared" si="735"/>
        <v>204</v>
      </c>
      <c r="T167" s="181">
        <f t="shared" si="735"/>
        <v>5320469.6999999993</v>
      </c>
      <c r="U167" s="155">
        <f t="shared" si="735"/>
        <v>0</v>
      </c>
      <c r="V167" s="155">
        <f t="shared" si="735"/>
        <v>0</v>
      </c>
      <c r="W167" s="155">
        <f t="shared" si="735"/>
        <v>0</v>
      </c>
      <c r="X167" s="155">
        <f t="shared" si="735"/>
        <v>0</v>
      </c>
      <c r="Y167" s="155">
        <f t="shared" si="735"/>
        <v>0</v>
      </c>
      <c r="Z167" s="155">
        <f t="shared" si="735"/>
        <v>0</v>
      </c>
      <c r="AA167" s="155">
        <f t="shared" si="735"/>
        <v>0</v>
      </c>
      <c r="AB167" s="155">
        <f t="shared" si="735"/>
        <v>0</v>
      </c>
      <c r="AC167" s="155">
        <f t="shared" ref="AC167:CN167" si="736">SUM(AC168:AC171)</f>
        <v>0</v>
      </c>
      <c r="AD167" s="155">
        <f t="shared" si="736"/>
        <v>0</v>
      </c>
      <c r="AE167" s="155">
        <f t="shared" si="736"/>
        <v>58</v>
      </c>
      <c r="AF167" s="155">
        <f t="shared" si="736"/>
        <v>1281457.7999999998</v>
      </c>
      <c r="AG167" s="155">
        <f t="shared" si="736"/>
        <v>10</v>
      </c>
      <c r="AH167" s="155">
        <f t="shared" si="736"/>
        <v>220941</v>
      </c>
      <c r="AI167" s="155">
        <f t="shared" si="736"/>
        <v>0</v>
      </c>
      <c r="AJ167" s="155">
        <f t="shared" si="736"/>
        <v>0</v>
      </c>
      <c r="AK167" s="155">
        <f t="shared" si="736"/>
        <v>90</v>
      </c>
      <c r="AL167" s="155">
        <f t="shared" si="736"/>
        <v>2386162.7999999998</v>
      </c>
      <c r="AM167" s="155">
        <f t="shared" si="736"/>
        <v>0</v>
      </c>
      <c r="AN167" s="155">
        <f t="shared" si="736"/>
        <v>0</v>
      </c>
      <c r="AO167" s="155">
        <f t="shared" si="736"/>
        <v>0</v>
      </c>
      <c r="AP167" s="155">
        <f t="shared" si="736"/>
        <v>0</v>
      </c>
      <c r="AQ167" s="155">
        <f t="shared" si="736"/>
        <v>0</v>
      </c>
      <c r="AR167" s="155">
        <f t="shared" si="736"/>
        <v>0</v>
      </c>
      <c r="AS167" s="155">
        <f t="shared" si="736"/>
        <v>0</v>
      </c>
      <c r="AT167" s="155">
        <f t="shared" si="736"/>
        <v>0</v>
      </c>
      <c r="AU167" s="155">
        <f t="shared" si="736"/>
        <v>0</v>
      </c>
      <c r="AV167" s="155">
        <f t="shared" si="736"/>
        <v>0</v>
      </c>
      <c r="AW167" s="155">
        <f t="shared" si="736"/>
        <v>0</v>
      </c>
      <c r="AX167" s="155">
        <f t="shared" si="736"/>
        <v>0</v>
      </c>
      <c r="AY167" s="155">
        <f t="shared" si="736"/>
        <v>0</v>
      </c>
      <c r="AZ167" s="155">
        <f t="shared" si="736"/>
        <v>0</v>
      </c>
      <c r="BA167" s="155">
        <f t="shared" si="736"/>
        <v>0</v>
      </c>
      <c r="BB167" s="155">
        <f t="shared" si="736"/>
        <v>0</v>
      </c>
      <c r="BC167" s="155">
        <f t="shared" si="736"/>
        <v>55</v>
      </c>
      <c r="BD167" s="155">
        <f t="shared" si="736"/>
        <v>1215175.5</v>
      </c>
      <c r="BE167" s="155">
        <f t="shared" si="736"/>
        <v>20</v>
      </c>
      <c r="BF167" s="155">
        <f t="shared" si="736"/>
        <v>441882</v>
      </c>
      <c r="BG167" s="155">
        <f t="shared" si="736"/>
        <v>0</v>
      </c>
      <c r="BH167" s="155">
        <f t="shared" si="736"/>
        <v>0</v>
      </c>
      <c r="BI167" s="155">
        <f t="shared" si="736"/>
        <v>0</v>
      </c>
      <c r="BJ167" s="155">
        <f t="shared" si="736"/>
        <v>0</v>
      </c>
      <c r="BK167" s="155">
        <f t="shared" si="736"/>
        <v>43</v>
      </c>
      <c r="BL167" s="155">
        <f t="shared" si="736"/>
        <v>1056729.24</v>
      </c>
      <c r="BM167" s="155">
        <f t="shared" si="736"/>
        <v>0</v>
      </c>
      <c r="BN167" s="155">
        <f t="shared" si="736"/>
        <v>0</v>
      </c>
      <c r="BO167" s="155">
        <f t="shared" si="736"/>
        <v>0</v>
      </c>
      <c r="BP167" s="155">
        <f t="shared" si="736"/>
        <v>0</v>
      </c>
      <c r="BQ167" s="155">
        <f t="shared" si="736"/>
        <v>0</v>
      </c>
      <c r="BR167" s="155">
        <f t="shared" si="736"/>
        <v>0</v>
      </c>
      <c r="BS167" s="155">
        <f t="shared" si="736"/>
        <v>70</v>
      </c>
      <c r="BT167" s="155">
        <f t="shared" si="736"/>
        <v>2326824.3600000003</v>
      </c>
      <c r="BU167" s="155">
        <f t="shared" si="736"/>
        <v>0</v>
      </c>
      <c r="BV167" s="155">
        <f t="shared" si="736"/>
        <v>0</v>
      </c>
      <c r="BW167" s="155">
        <f t="shared" si="736"/>
        <v>200</v>
      </c>
      <c r="BX167" s="155">
        <f t="shared" si="736"/>
        <v>5932833.9839999992</v>
      </c>
      <c r="BY167" s="155">
        <f t="shared" si="736"/>
        <v>65</v>
      </c>
      <c r="BZ167" s="155">
        <f t="shared" si="736"/>
        <v>1752882.7679999999</v>
      </c>
      <c r="CA167" s="155">
        <f t="shared" si="736"/>
        <v>0</v>
      </c>
      <c r="CB167" s="155">
        <f t="shared" si="736"/>
        <v>0</v>
      </c>
      <c r="CC167" s="155">
        <f t="shared" si="736"/>
        <v>50</v>
      </c>
      <c r="CD167" s="155">
        <f t="shared" si="736"/>
        <v>1818028.8</v>
      </c>
      <c r="CE167" s="155">
        <f t="shared" si="736"/>
        <v>0</v>
      </c>
      <c r="CF167" s="155">
        <f t="shared" si="736"/>
        <v>0</v>
      </c>
      <c r="CG167" s="155">
        <f t="shared" si="736"/>
        <v>32</v>
      </c>
      <c r="CH167" s="155">
        <f t="shared" si="736"/>
        <v>868108.75199999998</v>
      </c>
      <c r="CI167" s="155">
        <f t="shared" si="736"/>
        <v>10</v>
      </c>
      <c r="CJ167" s="155">
        <f t="shared" si="736"/>
        <v>265129.2</v>
      </c>
      <c r="CK167" s="155">
        <f t="shared" si="736"/>
        <v>8</v>
      </c>
      <c r="CL167" s="155">
        <f t="shared" si="736"/>
        <v>212103.36</v>
      </c>
      <c r="CM167" s="155">
        <f t="shared" si="736"/>
        <v>0</v>
      </c>
      <c r="CN167" s="155">
        <f t="shared" si="736"/>
        <v>0</v>
      </c>
      <c r="CO167" s="155">
        <f t="shared" ref="CO167:DF167" si="737">SUM(CO168:CO171)</f>
        <v>8</v>
      </c>
      <c r="CP167" s="155">
        <f t="shared" si="737"/>
        <v>212103.36</v>
      </c>
      <c r="CQ167" s="155">
        <f t="shared" si="737"/>
        <v>50</v>
      </c>
      <c r="CR167" s="155">
        <f t="shared" si="737"/>
        <v>1759637.25</v>
      </c>
      <c r="CS167" s="155">
        <f t="shared" si="737"/>
        <v>45</v>
      </c>
      <c r="CT167" s="155">
        <f t="shared" si="737"/>
        <v>1825130.4749999999</v>
      </c>
      <c r="CU167" s="155">
        <f t="shared" si="737"/>
        <v>0</v>
      </c>
      <c r="CV167" s="155">
        <f t="shared" si="737"/>
        <v>0</v>
      </c>
      <c r="CW167" s="155">
        <f t="shared" si="737"/>
        <v>0</v>
      </c>
      <c r="CX167" s="155">
        <f t="shared" si="737"/>
        <v>0</v>
      </c>
      <c r="CY167" s="155">
        <f t="shared" si="737"/>
        <v>0</v>
      </c>
      <c r="CZ167" s="155">
        <f t="shared" si="737"/>
        <v>0</v>
      </c>
      <c r="DA167" s="155">
        <f t="shared" si="737"/>
        <v>0</v>
      </c>
      <c r="DB167" s="155">
        <f t="shared" si="737"/>
        <v>0</v>
      </c>
      <c r="DC167" s="155">
        <f t="shared" si="737"/>
        <v>0</v>
      </c>
      <c r="DD167" s="155">
        <f t="shared" si="737"/>
        <v>0</v>
      </c>
      <c r="DE167" s="155">
        <f t="shared" si="737"/>
        <v>1124</v>
      </c>
      <c r="DF167" s="155">
        <f t="shared" si="737"/>
        <v>32579633.708999999</v>
      </c>
    </row>
    <row r="168" spans="1:110" s="6" customFormat="1" ht="30" x14ac:dyDescent="0.25">
      <c r="A168" s="70"/>
      <c r="B168" s="70">
        <v>129</v>
      </c>
      <c r="C168" s="71" t="s">
        <v>426</v>
      </c>
      <c r="D168" s="35" t="s">
        <v>427</v>
      </c>
      <c r="E168" s="36">
        <v>15030</v>
      </c>
      <c r="F168" s="37">
        <v>1.44</v>
      </c>
      <c r="G168" s="38"/>
      <c r="H168" s="39">
        <v>1</v>
      </c>
      <c r="I168" s="40"/>
      <c r="J168" s="40"/>
      <c r="K168" s="41">
        <v>1.4</v>
      </c>
      <c r="L168" s="41">
        <v>1.68</v>
      </c>
      <c r="M168" s="41">
        <v>2.23</v>
      </c>
      <c r="N168" s="42">
        <v>2.57</v>
      </c>
      <c r="O168" s="51">
        <v>0</v>
      </c>
      <c r="P168" s="44">
        <f>SUM(O168*$E168*$F168*$H168*$K168*$P$10)</f>
        <v>0</v>
      </c>
      <c r="Q168" s="44">
        <v>38</v>
      </c>
      <c r="R168" s="44">
        <f>SUM(Q168*$E168*$F168*$H168*$K168*$R$10)</f>
        <v>1151418.24</v>
      </c>
      <c r="S168" s="44">
        <v>31</v>
      </c>
      <c r="T168" s="44">
        <f t="shared" ref="T168:T171" si="738">SUM(S168*$E168*$F168*$H168*$K168*T$10)</f>
        <v>939314.87999999989</v>
      </c>
      <c r="U168" s="45">
        <v>0</v>
      </c>
      <c r="V168" s="44">
        <f>SUM(U168*$E168*$F168*$H168*$K168*$V$10)</f>
        <v>0</v>
      </c>
      <c r="W168" s="45">
        <v>0</v>
      </c>
      <c r="X168" s="44"/>
      <c r="Y168" s="45"/>
      <c r="Z168" s="44"/>
      <c r="AA168" s="36">
        <v>0</v>
      </c>
      <c r="AB168" s="44">
        <v>0</v>
      </c>
      <c r="AC168" s="45">
        <v>0</v>
      </c>
      <c r="AD168" s="44">
        <v>0</v>
      </c>
      <c r="AE168" s="45"/>
      <c r="AF168" s="44"/>
      <c r="AG168" s="45">
        <v>0</v>
      </c>
      <c r="AH168" s="44">
        <f t="shared" ref="AH168:AH170" si="739">AG168*$E168*$F168*$H168*$K168*AH$10</f>
        <v>0</v>
      </c>
      <c r="AI168" s="45">
        <v>0</v>
      </c>
      <c r="AJ168" s="44">
        <f t="shared" ref="AJ168:AJ171" si="740">AI168*$E168*$F168*$H168*$L168*AJ$10</f>
        <v>0</v>
      </c>
      <c r="AK168" s="49"/>
      <c r="AL168" s="44">
        <f>AK168*$E168*$F168*$H168*$L168*$AD$10</f>
        <v>0</v>
      </c>
      <c r="AM168" s="36"/>
      <c r="AN168" s="44">
        <f>SUM(AM168*$E168*$F168*$H168*$K168*$AN$10)</f>
        <v>0</v>
      </c>
      <c r="AO168" s="45"/>
      <c r="AP168" s="44">
        <f t="shared" ref="AP168:AP171" si="741">SUM(AO168*$E168*$F168*$H168*$K168*AP$10)</f>
        <v>0</v>
      </c>
      <c r="AQ168" s="45">
        <v>0</v>
      </c>
      <c r="AR168" s="44">
        <f t="shared" ref="AR168:AR171" si="742">SUM(AQ168*$E168*$F168*$H168*$K168*AR$10)</f>
        <v>0</v>
      </c>
      <c r="AS168" s="45">
        <v>0</v>
      </c>
      <c r="AT168" s="44">
        <f>SUM(AS168*$E168*$F168*$H168*$K168*$AH$10)</f>
        <v>0</v>
      </c>
      <c r="AU168" s="45"/>
      <c r="AV168" s="44">
        <f t="shared" ref="AV168:AV171" si="743">SUM(AU168*$E168*$F168*$H168*$K168*AV$10)</f>
        <v>0</v>
      </c>
      <c r="AW168" s="45"/>
      <c r="AX168" s="44">
        <f t="shared" ref="AX168:AX171" si="744">SUM(AW168*$E168*$F168*$H168*$K168*AX$10)</f>
        <v>0</v>
      </c>
      <c r="AY168" s="45"/>
      <c r="AZ168" s="44">
        <f>SUM(AY168*$E168*$F168*$H168*$K168*$AZ$10)</f>
        <v>0</v>
      </c>
      <c r="BA168" s="45">
        <v>0</v>
      </c>
      <c r="BB168" s="44">
        <f>SUM(BA168*$E168*$F168*$H168*$K168*$AL$10)</f>
        <v>0</v>
      </c>
      <c r="BC168" s="45"/>
      <c r="BD168" s="44">
        <f t="shared" ref="BD168:BD171" si="745">SUM(BC168*$E168*$F168*$H168*$K168*BD$10)</f>
        <v>0</v>
      </c>
      <c r="BE168" s="45">
        <v>0</v>
      </c>
      <c r="BF168" s="44">
        <f t="shared" ref="BF168:BF171" si="746">SUM(BE168*$E168*$F168*$H168*$K168*BF$10)</f>
        <v>0</v>
      </c>
      <c r="BG168" s="45">
        <v>0</v>
      </c>
      <c r="BH168" s="44">
        <f t="shared" ref="BH168:BH171" si="747">SUM(BG168*$E168*$F168*$H168*$K168*BH$10)</f>
        <v>0</v>
      </c>
      <c r="BI168" s="45"/>
      <c r="BJ168" s="44">
        <f t="shared" ref="BJ168:BL171" si="748">SUM(BI168*$E168*$F168*$H168*$K168*BJ$10)</f>
        <v>0</v>
      </c>
      <c r="BK168" s="44">
        <v>13</v>
      </c>
      <c r="BL168" s="44">
        <f t="shared" si="748"/>
        <v>393906.23999999993</v>
      </c>
      <c r="BM168" s="45">
        <v>0</v>
      </c>
      <c r="BN168" s="44">
        <f t="shared" ref="BN168:BP171" si="749">BM168*$E168*$F168*$H168*$L168*BN$10</f>
        <v>0</v>
      </c>
      <c r="BO168" s="45">
        <v>0</v>
      </c>
      <c r="BP168" s="44">
        <f t="shared" si="749"/>
        <v>0</v>
      </c>
      <c r="BQ168" s="81">
        <v>0</v>
      </c>
      <c r="BR168" s="44">
        <f t="shared" ref="BR168:BR171" si="750">BQ168*$E168*$F168*$H168*$L168*BR$10</f>
        <v>0</v>
      </c>
      <c r="BS168" s="44">
        <v>15</v>
      </c>
      <c r="BT168" s="44">
        <f t="shared" ref="BT168:BT171" si="751">BS168*$E168*$F168*$H168*$L168*BT$10</f>
        <v>545408.64</v>
      </c>
      <c r="BU168" s="45">
        <v>0</v>
      </c>
      <c r="BV168" s="44">
        <f t="shared" ref="BV168:BX171" si="752">BU168*$E168*$F168*$H168*$L168*BV$10</f>
        <v>0</v>
      </c>
      <c r="BW168" s="47">
        <v>64</v>
      </c>
      <c r="BX168" s="44">
        <f t="shared" si="752"/>
        <v>2327076.8640000001</v>
      </c>
      <c r="BY168" s="44">
        <v>3</v>
      </c>
      <c r="BZ168" s="44">
        <f t="shared" ref="BZ168:BZ171" si="753">BY168*$E168*$F168*$H168*$L168*BZ$10</f>
        <v>109081.72799999999</v>
      </c>
      <c r="CA168" s="48"/>
      <c r="CB168" s="44">
        <f t="shared" ref="CB168:CB171" si="754">CA168*$E168*$F168*$H168*$L168*CB$10</f>
        <v>0</v>
      </c>
      <c r="CC168" s="44">
        <v>50</v>
      </c>
      <c r="CD168" s="44">
        <f t="shared" ref="CD168:CD171" si="755">CC168*$E168*$F168*$H168*$L168*CD$10</f>
        <v>1818028.8</v>
      </c>
      <c r="CE168" s="45">
        <v>0</v>
      </c>
      <c r="CF168" s="44">
        <f t="shared" ref="CF168:CF171" si="756">CE168*$E168*$F168*$H168*$L168*CF$10</f>
        <v>0</v>
      </c>
      <c r="CG168" s="44">
        <v>2</v>
      </c>
      <c r="CH168" s="44">
        <f t="shared" ref="CH168:CH171" si="757">CG168*$E168*$F168*$H168*$L168*CH$10</f>
        <v>72721.152000000002</v>
      </c>
      <c r="CI168" s="45">
        <v>0</v>
      </c>
      <c r="CJ168" s="44">
        <f t="shared" ref="CJ168:CJ171" si="758">CI168*$E168*$F168*$H168*$L168*CJ$10</f>
        <v>0</v>
      </c>
      <c r="CK168" s="45"/>
      <c r="CL168" s="44">
        <f t="shared" ref="CL168:CL171" si="759">CK168*$E168*$F168*$H168*$L168*CL$10</f>
        <v>0</v>
      </c>
      <c r="CM168" s="45"/>
      <c r="CN168" s="44">
        <f t="shared" ref="CN168:CN171" si="760">CM168*$E168*$F168*$H168*$L168*CN$10</f>
        <v>0</v>
      </c>
      <c r="CO168" s="45">
        <v>0</v>
      </c>
      <c r="CP168" s="44">
        <f t="shared" ref="CP168:CP171" si="761">CO168*$E168*$F168*$H168*$L168*CP$10</f>
        <v>0</v>
      </c>
      <c r="CQ168" s="44">
        <v>0</v>
      </c>
      <c r="CR168" s="44">
        <f t="shared" ref="CR168:CR171" si="762">CQ168*$E168*$F168*$H168*$M168*CR$10</f>
        <v>0</v>
      </c>
      <c r="CS168" s="45"/>
      <c r="CT168" s="44">
        <f>CS168*$E168*$F168*$H168*$N168*$CT$10</f>
        <v>0</v>
      </c>
      <c r="CU168" s="44"/>
      <c r="CV168" s="44"/>
      <c r="CW168" s="44"/>
      <c r="CX168" s="44"/>
      <c r="CY168" s="44"/>
      <c r="CZ168" s="44"/>
      <c r="DA168" s="44"/>
      <c r="DB168" s="44"/>
      <c r="DC168" s="44"/>
      <c r="DD168" s="44"/>
      <c r="DE168" s="50">
        <f t="shared" ref="DE168:DF171" si="763">SUM(Q168+O168+S168+U168+AC168+Y168+W168+AE168+AI168+AG168+AK168+AQ168+BM168+BS168+AO168+BA168+BC168+CE168+CG168+CC168+CI168+CK168+BW168+BY168+AS168+AU168+AW168+BO168+BQ168+BU168+BE168+BG168+BI168+BK168+CA168+CM168+CO168+CQ168+CS168+CU168+CW168+DC168+DA168)</f>
        <v>216</v>
      </c>
      <c r="DF168" s="50">
        <f t="shared" si="763"/>
        <v>7356956.5439999998</v>
      </c>
    </row>
    <row r="169" spans="1:110" s="6" customFormat="1" ht="30" x14ac:dyDescent="0.25">
      <c r="A169" s="70"/>
      <c r="B169" s="70">
        <v>130</v>
      </c>
      <c r="C169" s="71" t="s">
        <v>428</v>
      </c>
      <c r="D169" s="35" t="s">
        <v>429</v>
      </c>
      <c r="E169" s="36">
        <v>15030</v>
      </c>
      <c r="F169" s="37">
        <v>1.69</v>
      </c>
      <c r="G169" s="38"/>
      <c r="H169" s="39">
        <v>1</v>
      </c>
      <c r="I169" s="40"/>
      <c r="J169" s="40"/>
      <c r="K169" s="41">
        <v>1.4</v>
      </c>
      <c r="L169" s="41">
        <v>1.68</v>
      </c>
      <c r="M169" s="41">
        <v>2.23</v>
      </c>
      <c r="N169" s="42">
        <v>2.57</v>
      </c>
      <c r="O169" s="51">
        <v>0</v>
      </c>
      <c r="P169" s="44">
        <f>SUM(O169*$E169*$F169*$H169*$K169*$P$10)</f>
        <v>0</v>
      </c>
      <c r="Q169" s="44"/>
      <c r="R169" s="44">
        <f>SUM(Q169*$E169*$F169*$H169*$K169*$R$10)</f>
        <v>0</v>
      </c>
      <c r="S169" s="44">
        <v>10</v>
      </c>
      <c r="T169" s="44">
        <f t="shared" si="738"/>
        <v>355609.8</v>
      </c>
      <c r="U169" s="45">
        <v>0</v>
      </c>
      <c r="V169" s="44">
        <f>SUM(U169*$E169*$F169*$H169*$K169*$V$10)</f>
        <v>0</v>
      </c>
      <c r="W169" s="45">
        <v>0</v>
      </c>
      <c r="X169" s="44"/>
      <c r="Y169" s="45"/>
      <c r="Z169" s="44"/>
      <c r="AA169" s="36">
        <v>0</v>
      </c>
      <c r="AB169" s="44">
        <v>0</v>
      </c>
      <c r="AC169" s="45">
        <v>0</v>
      </c>
      <c r="AD169" s="44">
        <v>0</v>
      </c>
      <c r="AE169" s="45">
        <v>0</v>
      </c>
      <c r="AF169" s="44">
        <v>0</v>
      </c>
      <c r="AG169" s="45">
        <v>0</v>
      </c>
      <c r="AH169" s="44">
        <f t="shared" si="739"/>
        <v>0</v>
      </c>
      <c r="AI169" s="45">
        <v>0</v>
      </c>
      <c r="AJ169" s="44">
        <f t="shared" si="740"/>
        <v>0</v>
      </c>
      <c r="AK169" s="45">
        <v>0</v>
      </c>
      <c r="AL169" s="44">
        <f>AK169*$E169*$F169*$H169*$L169*$AD$10</f>
        <v>0</v>
      </c>
      <c r="AM169" s="36"/>
      <c r="AN169" s="44">
        <f>SUM(AM169*$E169*$F169*$H169*$K169*$AN$10)</f>
        <v>0</v>
      </c>
      <c r="AO169" s="45"/>
      <c r="AP169" s="44">
        <f t="shared" si="741"/>
        <v>0</v>
      </c>
      <c r="AQ169" s="45">
        <v>0</v>
      </c>
      <c r="AR169" s="44">
        <f t="shared" si="742"/>
        <v>0</v>
      </c>
      <c r="AS169" s="45">
        <v>0</v>
      </c>
      <c r="AT169" s="44">
        <f>SUM(AS169*$E169*$F169*$H169*$K169*$AH$10)</f>
        <v>0</v>
      </c>
      <c r="AU169" s="45"/>
      <c r="AV169" s="44">
        <f t="shared" si="743"/>
        <v>0</v>
      </c>
      <c r="AW169" s="45"/>
      <c r="AX169" s="44">
        <f t="shared" si="744"/>
        <v>0</v>
      </c>
      <c r="AY169" s="45"/>
      <c r="AZ169" s="44">
        <f>SUM(AY169*$E169*$F169*$H169*$K169*$AZ$10)</f>
        <v>0</v>
      </c>
      <c r="BA169" s="45">
        <v>0</v>
      </c>
      <c r="BB169" s="44">
        <f>SUM(BA169*$E169*$F169*$H169*$K169*$AL$10)</f>
        <v>0</v>
      </c>
      <c r="BC169" s="45"/>
      <c r="BD169" s="44">
        <f t="shared" si="745"/>
        <v>0</v>
      </c>
      <c r="BE169" s="45">
        <v>0</v>
      </c>
      <c r="BF169" s="44">
        <f t="shared" si="746"/>
        <v>0</v>
      </c>
      <c r="BG169" s="45">
        <v>0</v>
      </c>
      <c r="BH169" s="44">
        <f t="shared" si="747"/>
        <v>0</v>
      </c>
      <c r="BI169" s="45">
        <v>0</v>
      </c>
      <c r="BJ169" s="44">
        <f t="shared" si="748"/>
        <v>0</v>
      </c>
      <c r="BK169" s="44"/>
      <c r="BL169" s="44">
        <f t="shared" si="748"/>
        <v>0</v>
      </c>
      <c r="BM169" s="45">
        <v>0</v>
      </c>
      <c r="BN169" s="44">
        <f t="shared" si="749"/>
        <v>0</v>
      </c>
      <c r="BO169" s="45">
        <v>0</v>
      </c>
      <c r="BP169" s="44">
        <f t="shared" si="749"/>
        <v>0</v>
      </c>
      <c r="BQ169" s="81">
        <v>0</v>
      </c>
      <c r="BR169" s="44">
        <f t="shared" si="750"/>
        <v>0</v>
      </c>
      <c r="BS169" s="44">
        <v>20</v>
      </c>
      <c r="BT169" s="44">
        <f t="shared" si="751"/>
        <v>853463.52</v>
      </c>
      <c r="BU169" s="45">
        <v>0</v>
      </c>
      <c r="BV169" s="44">
        <f t="shared" si="752"/>
        <v>0</v>
      </c>
      <c r="BW169" s="48"/>
      <c r="BX169" s="44">
        <f t="shared" si="752"/>
        <v>0</v>
      </c>
      <c r="BY169" s="44">
        <v>0</v>
      </c>
      <c r="BZ169" s="44">
        <f t="shared" si="753"/>
        <v>0</v>
      </c>
      <c r="CA169" s="48"/>
      <c r="CB169" s="44">
        <f t="shared" si="754"/>
        <v>0</v>
      </c>
      <c r="CC169" s="44"/>
      <c r="CD169" s="44">
        <f t="shared" si="755"/>
        <v>0</v>
      </c>
      <c r="CE169" s="45">
        <v>0</v>
      </c>
      <c r="CF169" s="44">
        <f t="shared" si="756"/>
        <v>0</v>
      </c>
      <c r="CG169" s="44"/>
      <c r="CH169" s="44">
        <f t="shared" si="757"/>
        <v>0</v>
      </c>
      <c r="CI169" s="45">
        <v>0</v>
      </c>
      <c r="CJ169" s="44">
        <f t="shared" si="758"/>
        <v>0</v>
      </c>
      <c r="CK169" s="45"/>
      <c r="CL169" s="44">
        <f t="shared" si="759"/>
        <v>0</v>
      </c>
      <c r="CM169" s="45"/>
      <c r="CN169" s="44">
        <f t="shared" si="760"/>
        <v>0</v>
      </c>
      <c r="CO169" s="45">
        <v>0</v>
      </c>
      <c r="CP169" s="44">
        <f t="shared" si="761"/>
        <v>0</v>
      </c>
      <c r="CQ169" s="44">
        <v>0</v>
      </c>
      <c r="CR169" s="44">
        <f t="shared" si="762"/>
        <v>0</v>
      </c>
      <c r="CS169" s="45">
        <v>0</v>
      </c>
      <c r="CT169" s="44">
        <f>CS169*$E169*$F169*$H169*$N169*$CT$10</f>
        <v>0</v>
      </c>
      <c r="CU169" s="44"/>
      <c r="CV169" s="44"/>
      <c r="CW169" s="44"/>
      <c r="CX169" s="44"/>
      <c r="CY169" s="44"/>
      <c r="CZ169" s="44"/>
      <c r="DA169" s="44"/>
      <c r="DB169" s="44"/>
      <c r="DC169" s="44"/>
      <c r="DD169" s="44"/>
      <c r="DE169" s="50">
        <f t="shared" si="763"/>
        <v>30</v>
      </c>
      <c r="DF169" s="50">
        <f t="shared" si="763"/>
        <v>1209073.32</v>
      </c>
    </row>
    <row r="170" spans="1:110" s="6" customFormat="1" ht="30" x14ac:dyDescent="0.25">
      <c r="A170" s="70"/>
      <c r="B170" s="70">
        <v>131</v>
      </c>
      <c r="C170" s="71" t="s">
        <v>430</v>
      </c>
      <c r="D170" s="35" t="s">
        <v>431</v>
      </c>
      <c r="E170" s="36">
        <v>15030</v>
      </c>
      <c r="F170" s="37">
        <v>2.4900000000000002</v>
      </c>
      <c r="G170" s="38"/>
      <c r="H170" s="39">
        <v>1</v>
      </c>
      <c r="I170" s="40"/>
      <c r="J170" s="40"/>
      <c r="K170" s="41">
        <v>1.4</v>
      </c>
      <c r="L170" s="41">
        <v>1.68</v>
      </c>
      <c r="M170" s="41">
        <v>2.23</v>
      </c>
      <c r="N170" s="42">
        <v>2.57</v>
      </c>
      <c r="O170" s="51">
        <v>0</v>
      </c>
      <c r="P170" s="44">
        <f>SUM(O170*$E170*$F170*$H170*$K170*$P$10)</f>
        <v>0</v>
      </c>
      <c r="Q170" s="44">
        <v>34</v>
      </c>
      <c r="R170" s="44">
        <f>SUM(Q170*$E170*$F170*$H170*$K170*$R$10)</f>
        <v>1781415.72</v>
      </c>
      <c r="S170" s="44">
        <v>14</v>
      </c>
      <c r="T170" s="44">
        <f t="shared" si="738"/>
        <v>733524.12</v>
      </c>
      <c r="U170" s="45">
        <v>0</v>
      </c>
      <c r="V170" s="44">
        <f>SUM(U170*$E170*$F170*$H170*$K170*$V$10)</f>
        <v>0</v>
      </c>
      <c r="W170" s="45">
        <v>0</v>
      </c>
      <c r="X170" s="44"/>
      <c r="Y170" s="45"/>
      <c r="Z170" s="44"/>
      <c r="AA170" s="36"/>
      <c r="AB170" s="44"/>
      <c r="AC170" s="45"/>
      <c r="AD170" s="44"/>
      <c r="AE170" s="45">
        <v>0</v>
      </c>
      <c r="AF170" s="44">
        <v>0</v>
      </c>
      <c r="AG170" s="45">
        <v>0</v>
      </c>
      <c r="AH170" s="44">
        <f t="shared" si="739"/>
        <v>0</v>
      </c>
      <c r="AI170" s="45">
        <v>0</v>
      </c>
      <c r="AJ170" s="44">
        <f t="shared" si="740"/>
        <v>0</v>
      </c>
      <c r="AK170" s="45">
        <v>0</v>
      </c>
      <c r="AL170" s="44">
        <f>AK170*$E170*$F170*$H170*$L170*$AD$10</f>
        <v>0</v>
      </c>
      <c r="AM170" s="36"/>
      <c r="AN170" s="44">
        <f>SUM(AM170*$E170*$F170*$H170*$K170*$AN$10)</f>
        <v>0</v>
      </c>
      <c r="AO170" s="45"/>
      <c r="AP170" s="44">
        <f t="shared" si="741"/>
        <v>0</v>
      </c>
      <c r="AQ170" s="45">
        <v>0</v>
      </c>
      <c r="AR170" s="44">
        <f t="shared" si="742"/>
        <v>0</v>
      </c>
      <c r="AS170" s="45">
        <v>0</v>
      </c>
      <c r="AT170" s="44">
        <f>SUM(AS170*$E170*$F170*$H170*$K170*$AH$10)</f>
        <v>0</v>
      </c>
      <c r="AU170" s="45"/>
      <c r="AV170" s="44">
        <f t="shared" si="743"/>
        <v>0</v>
      </c>
      <c r="AW170" s="45"/>
      <c r="AX170" s="44">
        <f t="shared" si="744"/>
        <v>0</v>
      </c>
      <c r="AY170" s="45"/>
      <c r="AZ170" s="44">
        <f>SUM(AY170*$E170*$F170*$H170*$K170*$AZ$10)</f>
        <v>0</v>
      </c>
      <c r="BA170" s="45">
        <v>0</v>
      </c>
      <c r="BB170" s="44">
        <f>SUM(BA170*$E170*$F170*$H170*$K170*$AL$10)</f>
        <v>0</v>
      </c>
      <c r="BC170" s="45"/>
      <c r="BD170" s="44">
        <f t="shared" si="745"/>
        <v>0</v>
      </c>
      <c r="BE170" s="45">
        <v>0</v>
      </c>
      <c r="BF170" s="44">
        <f t="shared" si="746"/>
        <v>0</v>
      </c>
      <c r="BG170" s="45">
        <v>0</v>
      </c>
      <c r="BH170" s="44">
        <f t="shared" si="747"/>
        <v>0</v>
      </c>
      <c r="BI170" s="45">
        <v>0</v>
      </c>
      <c r="BJ170" s="44">
        <f t="shared" si="748"/>
        <v>0</v>
      </c>
      <c r="BK170" s="44"/>
      <c r="BL170" s="44">
        <f t="shared" si="748"/>
        <v>0</v>
      </c>
      <c r="BM170" s="45">
        <v>0</v>
      </c>
      <c r="BN170" s="44">
        <f t="shared" si="749"/>
        <v>0</v>
      </c>
      <c r="BO170" s="45">
        <v>0</v>
      </c>
      <c r="BP170" s="44">
        <f t="shared" si="749"/>
        <v>0</v>
      </c>
      <c r="BQ170" s="81">
        <v>0</v>
      </c>
      <c r="BR170" s="44">
        <f t="shared" si="750"/>
        <v>0</v>
      </c>
      <c r="BS170" s="44"/>
      <c r="BT170" s="44">
        <f t="shared" si="751"/>
        <v>0</v>
      </c>
      <c r="BU170" s="45">
        <v>0</v>
      </c>
      <c r="BV170" s="44">
        <f t="shared" si="752"/>
        <v>0</v>
      </c>
      <c r="BW170" s="47"/>
      <c r="BX170" s="44">
        <f t="shared" si="752"/>
        <v>0</v>
      </c>
      <c r="BY170" s="44">
        <v>0</v>
      </c>
      <c r="BZ170" s="44">
        <f t="shared" si="753"/>
        <v>0</v>
      </c>
      <c r="CA170" s="48"/>
      <c r="CB170" s="44">
        <f t="shared" si="754"/>
        <v>0</v>
      </c>
      <c r="CC170" s="44"/>
      <c r="CD170" s="44">
        <f t="shared" si="755"/>
        <v>0</v>
      </c>
      <c r="CE170" s="45">
        <v>0</v>
      </c>
      <c r="CF170" s="44">
        <f t="shared" si="756"/>
        <v>0</v>
      </c>
      <c r="CG170" s="44"/>
      <c r="CH170" s="44">
        <f t="shared" si="757"/>
        <v>0</v>
      </c>
      <c r="CI170" s="45">
        <v>0</v>
      </c>
      <c r="CJ170" s="44">
        <f t="shared" si="758"/>
        <v>0</v>
      </c>
      <c r="CK170" s="45"/>
      <c r="CL170" s="44">
        <f t="shared" si="759"/>
        <v>0</v>
      </c>
      <c r="CM170" s="45"/>
      <c r="CN170" s="44">
        <f t="shared" si="760"/>
        <v>0</v>
      </c>
      <c r="CO170" s="45">
        <v>0</v>
      </c>
      <c r="CP170" s="44">
        <f t="shared" si="761"/>
        <v>0</v>
      </c>
      <c r="CQ170" s="44">
        <v>0</v>
      </c>
      <c r="CR170" s="44">
        <f t="shared" si="762"/>
        <v>0</v>
      </c>
      <c r="CS170" s="45">
        <v>0</v>
      </c>
      <c r="CT170" s="44">
        <f>CS170*$E170*$F170*$H170*$N170*$CT$10</f>
        <v>0</v>
      </c>
      <c r="CU170" s="44"/>
      <c r="CV170" s="44"/>
      <c r="CW170" s="44"/>
      <c r="CX170" s="44"/>
      <c r="CY170" s="44"/>
      <c r="CZ170" s="44"/>
      <c r="DA170" s="44"/>
      <c r="DB170" s="44"/>
      <c r="DC170" s="44"/>
      <c r="DD170" s="44"/>
      <c r="DE170" s="50">
        <f t="shared" si="763"/>
        <v>48</v>
      </c>
      <c r="DF170" s="50">
        <f t="shared" si="763"/>
        <v>2514939.84</v>
      </c>
    </row>
    <row r="171" spans="1:110" s="6" customFormat="1" ht="30" x14ac:dyDescent="0.25">
      <c r="A171" s="70"/>
      <c r="B171" s="70">
        <v>132</v>
      </c>
      <c r="C171" s="71" t="s">
        <v>432</v>
      </c>
      <c r="D171" s="35" t="s">
        <v>433</v>
      </c>
      <c r="E171" s="36">
        <v>15030</v>
      </c>
      <c r="F171" s="37">
        <v>1.05</v>
      </c>
      <c r="G171" s="38"/>
      <c r="H171" s="39">
        <v>1</v>
      </c>
      <c r="I171" s="40"/>
      <c r="J171" s="40"/>
      <c r="K171" s="41">
        <v>1.4</v>
      </c>
      <c r="L171" s="41">
        <v>1.68</v>
      </c>
      <c r="M171" s="41">
        <v>2.23</v>
      </c>
      <c r="N171" s="42">
        <v>2.57</v>
      </c>
      <c r="O171" s="51">
        <v>34</v>
      </c>
      <c r="P171" s="44">
        <f>SUM(O171*$E171*$F171*$H171*$K171*$P$10)</f>
        <v>751199.39999999991</v>
      </c>
      <c r="Q171" s="51">
        <v>0</v>
      </c>
      <c r="R171" s="44">
        <f>SUM(Q171*$E171*$F171*$H171*$K171*$R$10)</f>
        <v>0</v>
      </c>
      <c r="S171" s="43">
        <v>149</v>
      </c>
      <c r="T171" s="44">
        <f t="shared" si="738"/>
        <v>3292020.9</v>
      </c>
      <c r="U171" s="51"/>
      <c r="V171" s="44">
        <f>SUM(U171*$E171*$F171*$H171*$K171*$V$10)</f>
        <v>0</v>
      </c>
      <c r="W171" s="51"/>
      <c r="X171" s="44"/>
      <c r="Y171" s="45"/>
      <c r="Z171" s="44"/>
      <c r="AA171" s="36">
        <v>0</v>
      </c>
      <c r="AB171" s="44">
        <v>0</v>
      </c>
      <c r="AC171" s="51">
        <v>0</v>
      </c>
      <c r="AD171" s="44">
        <v>0</v>
      </c>
      <c r="AE171" s="43">
        <v>58</v>
      </c>
      <c r="AF171" s="44">
        <f>AE171*E171*F171*H171*K171</f>
        <v>1281457.7999999998</v>
      </c>
      <c r="AG171" s="53">
        <v>10</v>
      </c>
      <c r="AH171" s="44">
        <f>AG171*$E171*$F171*$H171*$K171*AH$10</f>
        <v>220941</v>
      </c>
      <c r="AI171" s="51">
        <v>0</v>
      </c>
      <c r="AJ171" s="44">
        <f t="shared" si="740"/>
        <v>0</v>
      </c>
      <c r="AK171" s="83">
        <v>90</v>
      </c>
      <c r="AL171" s="44">
        <f>AK171*$E171*$F171*$H171*$L171*AL$10</f>
        <v>2386162.7999999998</v>
      </c>
      <c r="AM171" s="36"/>
      <c r="AN171" s="44">
        <f>SUM(AM171*$E171*$F171*$H171*$K171*$AN$10)</f>
        <v>0</v>
      </c>
      <c r="AO171" s="51"/>
      <c r="AP171" s="44">
        <f t="shared" si="741"/>
        <v>0</v>
      </c>
      <c r="AQ171" s="51"/>
      <c r="AR171" s="44">
        <f t="shared" si="742"/>
        <v>0</v>
      </c>
      <c r="AS171" s="51"/>
      <c r="AT171" s="44">
        <f>SUM(AS171*$E171*$F171*$H171*$K171*$AH$10)</f>
        <v>0</v>
      </c>
      <c r="AU171" s="51"/>
      <c r="AV171" s="44">
        <f t="shared" si="743"/>
        <v>0</v>
      </c>
      <c r="AW171" s="51"/>
      <c r="AX171" s="44">
        <f t="shared" si="744"/>
        <v>0</v>
      </c>
      <c r="AY171" s="51"/>
      <c r="AZ171" s="44">
        <f>SUM(AY171*$E171*$F171*$H171*$K171*$AZ$10)</f>
        <v>0</v>
      </c>
      <c r="BA171" s="51"/>
      <c r="BB171" s="44">
        <f>SUM(BA171*$E171*$F171*$H171*$K171*$AL$10)</f>
        <v>0</v>
      </c>
      <c r="BC171" s="43">
        <v>55</v>
      </c>
      <c r="BD171" s="44">
        <f t="shared" si="745"/>
        <v>1215175.5</v>
      </c>
      <c r="BE171" s="43">
        <v>20</v>
      </c>
      <c r="BF171" s="44">
        <f t="shared" si="746"/>
        <v>441882</v>
      </c>
      <c r="BG171" s="51"/>
      <c r="BH171" s="44">
        <f t="shared" si="747"/>
        <v>0</v>
      </c>
      <c r="BI171" s="51"/>
      <c r="BJ171" s="44">
        <f t="shared" si="748"/>
        <v>0</v>
      </c>
      <c r="BK171" s="43">
        <v>30</v>
      </c>
      <c r="BL171" s="44">
        <f t="shared" si="748"/>
        <v>662823</v>
      </c>
      <c r="BM171" s="75"/>
      <c r="BN171" s="44">
        <f t="shared" si="749"/>
        <v>0</v>
      </c>
      <c r="BO171" s="51"/>
      <c r="BP171" s="44">
        <f t="shared" si="749"/>
        <v>0</v>
      </c>
      <c r="BQ171" s="95"/>
      <c r="BR171" s="44">
        <f t="shared" si="750"/>
        <v>0</v>
      </c>
      <c r="BS171" s="43">
        <v>35</v>
      </c>
      <c r="BT171" s="44">
        <f t="shared" si="751"/>
        <v>927952.2</v>
      </c>
      <c r="BU171" s="75"/>
      <c r="BV171" s="44">
        <f t="shared" si="752"/>
        <v>0</v>
      </c>
      <c r="BW171" s="74">
        <v>136</v>
      </c>
      <c r="BX171" s="44">
        <f t="shared" si="752"/>
        <v>3605757.1199999996</v>
      </c>
      <c r="BY171" s="43">
        <f>50+12</f>
        <v>62</v>
      </c>
      <c r="BZ171" s="44">
        <f t="shared" si="753"/>
        <v>1643801.04</v>
      </c>
      <c r="CA171" s="74"/>
      <c r="CB171" s="44">
        <f t="shared" si="754"/>
        <v>0</v>
      </c>
      <c r="CC171" s="43"/>
      <c r="CD171" s="44">
        <f t="shared" si="755"/>
        <v>0</v>
      </c>
      <c r="CE171" s="51"/>
      <c r="CF171" s="44">
        <f t="shared" si="756"/>
        <v>0</v>
      </c>
      <c r="CG171" s="43">
        <v>30</v>
      </c>
      <c r="CH171" s="44">
        <f t="shared" si="757"/>
        <v>795387.6</v>
      </c>
      <c r="CI171" s="43">
        <v>10</v>
      </c>
      <c r="CJ171" s="44">
        <f t="shared" si="758"/>
        <v>265129.2</v>
      </c>
      <c r="CK171" s="80">
        <v>8</v>
      </c>
      <c r="CL171" s="44">
        <f t="shared" si="759"/>
        <v>212103.36</v>
      </c>
      <c r="CM171" s="51"/>
      <c r="CN171" s="44">
        <f t="shared" si="760"/>
        <v>0</v>
      </c>
      <c r="CO171" s="43">
        <v>8</v>
      </c>
      <c r="CP171" s="44">
        <f t="shared" si="761"/>
        <v>212103.36</v>
      </c>
      <c r="CQ171" s="80">
        <v>50</v>
      </c>
      <c r="CR171" s="44">
        <f t="shared" si="762"/>
        <v>1759637.25</v>
      </c>
      <c r="CS171" s="80">
        <v>45</v>
      </c>
      <c r="CT171" s="44">
        <f>CS171*$E171*$F171*$H171*$N171*$CT$10</f>
        <v>1825130.4749999999</v>
      </c>
      <c r="CU171" s="44"/>
      <c r="CV171" s="44"/>
      <c r="CW171" s="44"/>
      <c r="CX171" s="44"/>
      <c r="CY171" s="44"/>
      <c r="CZ171" s="44"/>
      <c r="DA171" s="44"/>
      <c r="DB171" s="44"/>
      <c r="DC171" s="44"/>
      <c r="DD171" s="44"/>
      <c r="DE171" s="50">
        <f t="shared" si="763"/>
        <v>830</v>
      </c>
      <c r="DF171" s="50">
        <f t="shared" si="763"/>
        <v>21498664.004999999</v>
      </c>
    </row>
    <row r="172" spans="1:110" ht="15" x14ac:dyDescent="0.25">
      <c r="A172" s="163">
        <v>30</v>
      </c>
      <c r="B172" s="163"/>
      <c r="C172" s="190" t="s">
        <v>434</v>
      </c>
      <c r="D172" s="169" t="s">
        <v>435</v>
      </c>
      <c r="E172" s="175">
        <v>15030</v>
      </c>
      <c r="F172" s="180"/>
      <c r="G172" s="177"/>
      <c r="H172" s="167"/>
      <c r="I172" s="146"/>
      <c r="J172" s="146"/>
      <c r="K172" s="41">
        <v>1.4</v>
      </c>
      <c r="L172" s="41">
        <v>1.68</v>
      </c>
      <c r="M172" s="41">
        <v>2.23</v>
      </c>
      <c r="N172" s="42">
        <v>2.57</v>
      </c>
      <c r="O172" s="181">
        <f t="shared" ref="O172:AB172" si="764">SUM(O173:O178)</f>
        <v>22</v>
      </c>
      <c r="P172" s="181">
        <f t="shared" si="764"/>
        <v>605167.91999999993</v>
      </c>
      <c r="Q172" s="181">
        <f t="shared" si="764"/>
        <v>0</v>
      </c>
      <c r="R172" s="181">
        <f t="shared" si="764"/>
        <v>0</v>
      </c>
      <c r="S172" s="181">
        <f t="shared" si="764"/>
        <v>0</v>
      </c>
      <c r="T172" s="181">
        <f t="shared" si="764"/>
        <v>0</v>
      </c>
      <c r="U172" s="155">
        <f t="shared" si="764"/>
        <v>0</v>
      </c>
      <c r="V172" s="155">
        <f t="shared" si="764"/>
        <v>0</v>
      </c>
      <c r="W172" s="155">
        <f t="shared" si="764"/>
        <v>0</v>
      </c>
      <c r="X172" s="155">
        <f t="shared" si="764"/>
        <v>0</v>
      </c>
      <c r="Y172" s="155">
        <f t="shared" si="764"/>
        <v>0</v>
      </c>
      <c r="Z172" s="155">
        <f t="shared" si="764"/>
        <v>0</v>
      </c>
      <c r="AA172" s="155">
        <f t="shared" si="764"/>
        <v>0</v>
      </c>
      <c r="AB172" s="155">
        <f t="shared" si="764"/>
        <v>0</v>
      </c>
      <c r="AC172" s="155">
        <f t="shared" ref="AC172:CN172" si="765">SUM(AC173:AC178)</f>
        <v>0</v>
      </c>
      <c r="AD172" s="155">
        <f t="shared" si="765"/>
        <v>0</v>
      </c>
      <c r="AE172" s="155">
        <f t="shared" si="765"/>
        <v>0</v>
      </c>
      <c r="AF172" s="155">
        <f t="shared" si="765"/>
        <v>0</v>
      </c>
      <c r="AG172" s="155">
        <f t="shared" si="765"/>
        <v>20</v>
      </c>
      <c r="AH172" s="155">
        <f t="shared" si="765"/>
        <v>336672</v>
      </c>
      <c r="AI172" s="155">
        <f t="shared" si="765"/>
        <v>0</v>
      </c>
      <c r="AJ172" s="155">
        <f t="shared" si="765"/>
        <v>0</v>
      </c>
      <c r="AK172" s="155">
        <f t="shared" si="765"/>
        <v>0</v>
      </c>
      <c r="AL172" s="155">
        <f t="shared" si="765"/>
        <v>0</v>
      </c>
      <c r="AM172" s="155">
        <f t="shared" si="765"/>
        <v>0</v>
      </c>
      <c r="AN172" s="155">
        <f t="shared" si="765"/>
        <v>0</v>
      </c>
      <c r="AO172" s="155">
        <f t="shared" si="765"/>
        <v>0</v>
      </c>
      <c r="AP172" s="155">
        <f t="shared" si="765"/>
        <v>0</v>
      </c>
      <c r="AQ172" s="155">
        <f t="shared" si="765"/>
        <v>0</v>
      </c>
      <c r="AR172" s="155">
        <f t="shared" si="765"/>
        <v>0</v>
      </c>
      <c r="AS172" s="155">
        <f t="shared" si="765"/>
        <v>0</v>
      </c>
      <c r="AT172" s="155">
        <f t="shared" si="765"/>
        <v>0</v>
      </c>
      <c r="AU172" s="155">
        <f t="shared" si="765"/>
        <v>0</v>
      </c>
      <c r="AV172" s="155">
        <f t="shared" si="765"/>
        <v>0</v>
      </c>
      <c r="AW172" s="155">
        <f t="shared" si="765"/>
        <v>0</v>
      </c>
      <c r="AX172" s="155">
        <f t="shared" si="765"/>
        <v>0</v>
      </c>
      <c r="AY172" s="155">
        <f t="shared" si="765"/>
        <v>0</v>
      </c>
      <c r="AZ172" s="155">
        <f t="shared" si="765"/>
        <v>0</v>
      </c>
      <c r="BA172" s="155">
        <f t="shared" si="765"/>
        <v>0</v>
      </c>
      <c r="BB172" s="155">
        <f t="shared" si="765"/>
        <v>0</v>
      </c>
      <c r="BC172" s="155">
        <f t="shared" si="765"/>
        <v>0</v>
      </c>
      <c r="BD172" s="155">
        <f t="shared" si="765"/>
        <v>0</v>
      </c>
      <c r="BE172" s="155">
        <f t="shared" si="765"/>
        <v>0</v>
      </c>
      <c r="BF172" s="155">
        <f t="shared" si="765"/>
        <v>0</v>
      </c>
      <c r="BG172" s="155">
        <f t="shared" si="765"/>
        <v>0</v>
      </c>
      <c r="BH172" s="155">
        <f t="shared" si="765"/>
        <v>0</v>
      </c>
      <c r="BI172" s="155">
        <f t="shared" si="765"/>
        <v>0</v>
      </c>
      <c r="BJ172" s="155">
        <f t="shared" si="765"/>
        <v>0</v>
      </c>
      <c r="BK172" s="155">
        <f t="shared" si="765"/>
        <v>5</v>
      </c>
      <c r="BL172" s="155">
        <f t="shared" si="765"/>
        <v>84168</v>
      </c>
      <c r="BM172" s="155">
        <f t="shared" si="765"/>
        <v>0</v>
      </c>
      <c r="BN172" s="155">
        <f t="shared" si="765"/>
        <v>0</v>
      </c>
      <c r="BO172" s="155">
        <f t="shared" si="765"/>
        <v>0</v>
      </c>
      <c r="BP172" s="155">
        <f t="shared" si="765"/>
        <v>0</v>
      </c>
      <c r="BQ172" s="155">
        <f t="shared" si="765"/>
        <v>0</v>
      </c>
      <c r="BR172" s="155">
        <f t="shared" si="765"/>
        <v>0</v>
      </c>
      <c r="BS172" s="155">
        <f t="shared" si="765"/>
        <v>0</v>
      </c>
      <c r="BT172" s="155">
        <f t="shared" si="765"/>
        <v>0</v>
      </c>
      <c r="BU172" s="155">
        <f t="shared" si="765"/>
        <v>5</v>
      </c>
      <c r="BV172" s="155">
        <f t="shared" si="765"/>
        <v>101001.59999999999</v>
      </c>
      <c r="BW172" s="155">
        <f t="shared" si="765"/>
        <v>11</v>
      </c>
      <c r="BX172" s="155">
        <f t="shared" si="765"/>
        <v>281289.45600000001</v>
      </c>
      <c r="BY172" s="155">
        <f t="shared" si="765"/>
        <v>8</v>
      </c>
      <c r="BZ172" s="155">
        <f t="shared" si="765"/>
        <v>161602.56</v>
      </c>
      <c r="CA172" s="155">
        <f t="shared" si="765"/>
        <v>0</v>
      </c>
      <c r="CB172" s="155">
        <f t="shared" si="765"/>
        <v>0</v>
      </c>
      <c r="CC172" s="155">
        <f t="shared" si="765"/>
        <v>10</v>
      </c>
      <c r="CD172" s="155">
        <f t="shared" si="765"/>
        <v>550458.72</v>
      </c>
      <c r="CE172" s="155">
        <f t="shared" si="765"/>
        <v>0</v>
      </c>
      <c r="CF172" s="155">
        <f t="shared" si="765"/>
        <v>0</v>
      </c>
      <c r="CG172" s="155">
        <f t="shared" si="765"/>
        <v>6</v>
      </c>
      <c r="CH172" s="155">
        <f t="shared" si="765"/>
        <v>121201.92</v>
      </c>
      <c r="CI172" s="155">
        <f t="shared" si="765"/>
        <v>0</v>
      </c>
      <c r="CJ172" s="155">
        <f t="shared" si="765"/>
        <v>0</v>
      </c>
      <c r="CK172" s="155">
        <f t="shared" si="765"/>
        <v>0</v>
      </c>
      <c r="CL172" s="155">
        <f t="shared" si="765"/>
        <v>0</v>
      </c>
      <c r="CM172" s="155">
        <f t="shared" si="765"/>
        <v>0</v>
      </c>
      <c r="CN172" s="155">
        <f t="shared" si="765"/>
        <v>0</v>
      </c>
      <c r="CO172" s="155">
        <f t="shared" ref="CO172:DF172" si="766">SUM(CO173:CO178)</f>
        <v>2</v>
      </c>
      <c r="CP172" s="155">
        <f t="shared" si="766"/>
        <v>40400.639999999999</v>
      </c>
      <c r="CQ172" s="155">
        <f t="shared" si="766"/>
        <v>0</v>
      </c>
      <c r="CR172" s="155">
        <f t="shared" si="766"/>
        <v>0</v>
      </c>
      <c r="CS172" s="155">
        <f t="shared" si="766"/>
        <v>15</v>
      </c>
      <c r="CT172" s="155">
        <f t="shared" si="766"/>
        <v>463525.19999999995</v>
      </c>
      <c r="CU172" s="155">
        <f t="shared" si="766"/>
        <v>0</v>
      </c>
      <c r="CV172" s="155">
        <f t="shared" si="766"/>
        <v>0</v>
      </c>
      <c r="CW172" s="155">
        <f t="shared" si="766"/>
        <v>0</v>
      </c>
      <c r="CX172" s="155">
        <f t="shared" si="766"/>
        <v>0</v>
      </c>
      <c r="CY172" s="155">
        <f t="shared" si="766"/>
        <v>0</v>
      </c>
      <c r="CZ172" s="155">
        <f t="shared" si="766"/>
        <v>0</v>
      </c>
      <c r="DA172" s="155">
        <f t="shared" si="766"/>
        <v>0</v>
      </c>
      <c r="DB172" s="155">
        <f t="shared" si="766"/>
        <v>0</v>
      </c>
      <c r="DC172" s="155">
        <f t="shared" si="766"/>
        <v>0</v>
      </c>
      <c r="DD172" s="155">
        <f t="shared" si="766"/>
        <v>0</v>
      </c>
      <c r="DE172" s="155">
        <f t="shared" si="766"/>
        <v>104</v>
      </c>
      <c r="DF172" s="155">
        <f t="shared" si="766"/>
        <v>2745488.0159999998</v>
      </c>
    </row>
    <row r="173" spans="1:110" s="6" customFormat="1" ht="45" x14ac:dyDescent="0.25">
      <c r="A173" s="70"/>
      <c r="B173" s="70">
        <v>133</v>
      </c>
      <c r="C173" s="71" t="s">
        <v>436</v>
      </c>
      <c r="D173" s="35" t="s">
        <v>437</v>
      </c>
      <c r="E173" s="36">
        <v>15030</v>
      </c>
      <c r="F173" s="37">
        <v>0.8</v>
      </c>
      <c r="G173" s="38"/>
      <c r="H173" s="39">
        <v>1</v>
      </c>
      <c r="I173" s="40"/>
      <c r="J173" s="40"/>
      <c r="K173" s="41">
        <v>1.4</v>
      </c>
      <c r="L173" s="41">
        <v>1.68</v>
      </c>
      <c r="M173" s="41">
        <v>2.23</v>
      </c>
      <c r="N173" s="42">
        <v>2.57</v>
      </c>
      <c r="O173" s="43">
        <v>13</v>
      </c>
      <c r="P173" s="44">
        <f t="shared" ref="P173:P178" si="767">SUM(O173*$E173*$F173*$H173*$K173*$P$10)</f>
        <v>218836.8</v>
      </c>
      <c r="Q173" s="45"/>
      <c r="R173" s="44">
        <f t="shared" ref="R173:R178" si="768">SUM(Q173*$E173*$F173*$H173*$K173*$R$10)</f>
        <v>0</v>
      </c>
      <c r="S173" s="45"/>
      <c r="T173" s="44">
        <f t="shared" ref="T173:T178" si="769">SUM(S173*$E173*$F173*$H173*$K173*T$10)</f>
        <v>0</v>
      </c>
      <c r="U173" s="45"/>
      <c r="V173" s="44">
        <f t="shared" ref="V173:V178" si="770">SUM(U173*$E173*$F173*$H173*$K173*$V$10)</f>
        <v>0</v>
      </c>
      <c r="W173" s="45"/>
      <c r="X173" s="44"/>
      <c r="Y173" s="45"/>
      <c r="Z173" s="44"/>
      <c r="AA173" s="36">
        <v>0</v>
      </c>
      <c r="AB173" s="44">
        <v>0</v>
      </c>
      <c r="AC173" s="45">
        <v>0</v>
      </c>
      <c r="AD173" s="44">
        <v>0</v>
      </c>
      <c r="AE173" s="45">
        <v>0</v>
      </c>
      <c r="AF173" s="44">
        <v>0</v>
      </c>
      <c r="AG173" s="48">
        <v>20</v>
      </c>
      <c r="AH173" s="44">
        <f>AG173*$E173*$F173*$H173*$K173*AH$10</f>
        <v>336672</v>
      </c>
      <c r="AI173" s="45">
        <v>0</v>
      </c>
      <c r="AJ173" s="44">
        <f t="shared" ref="AJ173:AJ178" si="771">AI173*$E173*$F173*$H173*$L173*AJ$10</f>
        <v>0</v>
      </c>
      <c r="AK173" s="49"/>
      <c r="AL173" s="44">
        <f t="shared" ref="AL173:AL178" si="772">AK173*$E173*$F173*$H173*$L173*$AD$10</f>
        <v>0</v>
      </c>
      <c r="AM173" s="36"/>
      <c r="AN173" s="44">
        <f t="shared" ref="AN173:AN178" si="773">SUM(AM173*$E173*$F173*$H173*$K173*$AN$10)</f>
        <v>0</v>
      </c>
      <c r="AO173" s="45"/>
      <c r="AP173" s="44">
        <f t="shared" ref="AP173:AP178" si="774">SUM(AO173*$E173*$F173*$H173*$K173*AP$10)</f>
        <v>0</v>
      </c>
      <c r="AQ173" s="45"/>
      <c r="AR173" s="44">
        <f t="shared" ref="AR173:AR178" si="775">SUM(AQ173*$E173*$F173*$H173*$K173*AR$10)</f>
        <v>0</v>
      </c>
      <c r="AS173" s="45"/>
      <c r="AT173" s="44">
        <f t="shared" ref="AT173:AT178" si="776">SUM(AS173*$E173*$F173*$H173*$K173*$AH$10)</f>
        <v>0</v>
      </c>
      <c r="AU173" s="45"/>
      <c r="AV173" s="44">
        <f t="shared" ref="AV173:AV178" si="777">SUM(AU173*$E173*$F173*$H173*$K173*AV$10)</f>
        <v>0</v>
      </c>
      <c r="AW173" s="45"/>
      <c r="AX173" s="44">
        <f t="shared" ref="AX173:AX178" si="778">SUM(AW173*$E173*$F173*$H173*$K173*AX$10)</f>
        <v>0</v>
      </c>
      <c r="AY173" s="45"/>
      <c r="AZ173" s="44">
        <f t="shared" ref="AZ173:AZ178" si="779">SUM(AY173*$E173*$F173*$H173*$K173*$AZ$10)</f>
        <v>0</v>
      </c>
      <c r="BA173" s="45"/>
      <c r="BB173" s="44">
        <f t="shared" ref="BB173:BB178" si="780">SUM(BA173*$E173*$F173*$H173*$K173*$AL$10)</f>
        <v>0</v>
      </c>
      <c r="BC173" s="45"/>
      <c r="BD173" s="44">
        <f t="shared" ref="BD173:BD178" si="781">SUM(BC173*$E173*$F173*$H173*$K173*BD$10)</f>
        <v>0</v>
      </c>
      <c r="BE173" s="45"/>
      <c r="BF173" s="44">
        <f t="shared" ref="BF173:BF178" si="782">SUM(BE173*$E173*$F173*$H173*$K173*BF$10)</f>
        <v>0</v>
      </c>
      <c r="BG173" s="45"/>
      <c r="BH173" s="44">
        <f t="shared" ref="BH173:BH178" si="783">SUM(BG173*$E173*$F173*$H173*$K173*BH$10)</f>
        <v>0</v>
      </c>
      <c r="BI173" s="44"/>
      <c r="BJ173" s="44">
        <f t="shared" ref="BJ173:BL178" si="784">SUM(BI173*$E173*$F173*$H173*$K173*BJ$10)</f>
        <v>0</v>
      </c>
      <c r="BK173" s="44">
        <v>5</v>
      </c>
      <c r="BL173" s="44">
        <f t="shared" si="784"/>
        <v>84168</v>
      </c>
      <c r="BM173" s="45"/>
      <c r="BN173" s="44">
        <f t="shared" ref="BN173:BP178" si="785">BM173*$E173*$F173*$H173*$L173*BN$10</f>
        <v>0</v>
      </c>
      <c r="BO173" s="49"/>
      <c r="BP173" s="44">
        <f t="shared" si="785"/>
        <v>0</v>
      </c>
      <c r="BQ173" s="81"/>
      <c r="BR173" s="44">
        <f t="shared" ref="BR173:BR178" si="786">BQ173*$E173*$F173*$H173*$L173*BR$10</f>
        <v>0</v>
      </c>
      <c r="BS173" s="45"/>
      <c r="BT173" s="44">
        <f t="shared" ref="BT173:BT178" si="787">BS173*$E173*$F173*$H173*$L173*BT$10</f>
        <v>0</v>
      </c>
      <c r="BU173" s="79">
        <v>5</v>
      </c>
      <c r="BV173" s="44">
        <f t="shared" ref="BV173:BX178" si="788">BU173*$E173*$F173*$H173*$L173*BV$10</f>
        <v>101001.59999999999</v>
      </c>
      <c r="BW173" s="47">
        <v>9</v>
      </c>
      <c r="BX173" s="44">
        <f t="shared" si="788"/>
        <v>181802.88</v>
      </c>
      <c r="BY173" s="44">
        <v>8</v>
      </c>
      <c r="BZ173" s="44">
        <f t="shared" ref="BZ173:BZ178" si="789">BY173*$E173*$F173*$H173*$L173*BZ$10</f>
        <v>161602.56</v>
      </c>
      <c r="CA173" s="47"/>
      <c r="CB173" s="44">
        <f t="shared" ref="CB173:CB178" si="790">CA173*$E173*$F173*$H173*$L173*CB$10</f>
        <v>0</v>
      </c>
      <c r="CC173" s="49"/>
      <c r="CD173" s="44">
        <f t="shared" ref="CD173:CD178" si="791">CC173*$E173*$F173*$H173*$L173*CD$10</f>
        <v>0</v>
      </c>
      <c r="CE173" s="45"/>
      <c r="CF173" s="44">
        <f t="shared" ref="CF173:CF178" si="792">CE173*$E173*$F173*$H173*$L173*CF$10</f>
        <v>0</v>
      </c>
      <c r="CG173" s="44">
        <v>6</v>
      </c>
      <c r="CH173" s="44">
        <f t="shared" ref="CH173:CH178" si="793">CG173*$E173*$F173*$H173*$L173*CH$10</f>
        <v>121201.92</v>
      </c>
      <c r="CI173" s="45"/>
      <c r="CJ173" s="44">
        <f t="shared" ref="CJ173:CJ178" si="794">CI173*$E173*$F173*$H173*$L173*CJ$10</f>
        <v>0</v>
      </c>
      <c r="CK173" s="45"/>
      <c r="CL173" s="44">
        <f t="shared" ref="CL173:CL178" si="795">CK173*$E173*$F173*$H173*$L173*CL$10</f>
        <v>0</v>
      </c>
      <c r="CM173" s="45"/>
      <c r="CN173" s="44">
        <f t="shared" ref="CN173:CN178" si="796">CM173*$E173*$F173*$H173*$L173*CN$10</f>
        <v>0</v>
      </c>
      <c r="CO173" s="44">
        <v>2</v>
      </c>
      <c r="CP173" s="44">
        <f t="shared" ref="CP173:CP178" si="797">CO173*$E173*$F173*$H173*$L173*CP$10</f>
        <v>40400.639999999999</v>
      </c>
      <c r="CQ173" s="49"/>
      <c r="CR173" s="44">
        <f t="shared" ref="CR173:CR178" si="798">CQ173*$E173*$F173*$H173*$M173*CR$10</f>
        <v>0</v>
      </c>
      <c r="CS173" s="79">
        <v>15</v>
      </c>
      <c r="CT173" s="44">
        <f t="shared" ref="CT173:CT178" si="799">CS173*$E173*$F173*$H173*$N173*$CT$10</f>
        <v>463525.19999999995</v>
      </c>
      <c r="CU173" s="44"/>
      <c r="CV173" s="44"/>
      <c r="CW173" s="44"/>
      <c r="CX173" s="44"/>
      <c r="CY173" s="44"/>
      <c r="CZ173" s="44"/>
      <c r="DA173" s="44"/>
      <c r="DB173" s="44"/>
      <c r="DC173" s="44"/>
      <c r="DD173" s="44"/>
      <c r="DE173" s="50">
        <f t="shared" ref="DE173:DF178" si="800">SUM(Q173+O173+S173+U173+AC173+Y173+W173+AE173+AI173+AG173+AK173+AQ173+BM173+BS173+AO173+BA173+BC173+CE173+CG173+CC173+CI173+CK173+BW173+BY173+AS173+AU173+AW173+BO173+BQ173+BU173+BE173+BG173+BI173+BK173+CA173+CM173+CO173+CQ173+CS173+CU173+CW173+DC173+DA173)</f>
        <v>83</v>
      </c>
      <c r="DF173" s="50">
        <f t="shared" si="800"/>
        <v>1709211.6</v>
      </c>
    </row>
    <row r="174" spans="1:110" s="6" customFormat="1" ht="30" x14ac:dyDescent="0.25">
      <c r="A174" s="70"/>
      <c r="B174" s="70">
        <v>134</v>
      </c>
      <c r="C174" s="71" t="s">
        <v>438</v>
      </c>
      <c r="D174" s="72" t="s">
        <v>439</v>
      </c>
      <c r="E174" s="36">
        <v>15030</v>
      </c>
      <c r="F174" s="37">
        <v>2.1800000000000002</v>
      </c>
      <c r="G174" s="38"/>
      <c r="H174" s="39">
        <v>1</v>
      </c>
      <c r="I174" s="40"/>
      <c r="J174" s="40"/>
      <c r="K174" s="41">
        <v>1.4</v>
      </c>
      <c r="L174" s="41">
        <v>1.68</v>
      </c>
      <c r="M174" s="41">
        <v>2.23</v>
      </c>
      <c r="N174" s="42">
        <v>2.57</v>
      </c>
      <c r="O174" s="43">
        <v>3</v>
      </c>
      <c r="P174" s="44">
        <f t="shared" si="767"/>
        <v>137614.68</v>
      </c>
      <c r="Q174" s="45">
        <v>0</v>
      </c>
      <c r="R174" s="44">
        <f t="shared" si="768"/>
        <v>0</v>
      </c>
      <c r="S174" s="45">
        <v>0</v>
      </c>
      <c r="T174" s="44">
        <f t="shared" si="769"/>
        <v>0</v>
      </c>
      <c r="U174" s="45">
        <v>0</v>
      </c>
      <c r="V174" s="44">
        <f t="shared" si="770"/>
        <v>0</v>
      </c>
      <c r="W174" s="45">
        <v>0</v>
      </c>
      <c r="X174" s="44"/>
      <c r="Y174" s="45"/>
      <c r="Z174" s="44"/>
      <c r="AA174" s="36">
        <v>0</v>
      </c>
      <c r="AB174" s="44">
        <v>0</v>
      </c>
      <c r="AC174" s="45">
        <v>0</v>
      </c>
      <c r="AD174" s="44">
        <v>0</v>
      </c>
      <c r="AE174" s="45"/>
      <c r="AF174" s="44">
        <v>0</v>
      </c>
      <c r="AG174" s="45"/>
      <c r="AH174" s="44">
        <f t="shared" ref="AH174:AH178" si="801">AG174*$E174*$F174*$H174*$K174*AH$10</f>
        <v>0</v>
      </c>
      <c r="AI174" s="45">
        <v>0</v>
      </c>
      <c r="AJ174" s="44">
        <f t="shared" si="771"/>
        <v>0</v>
      </c>
      <c r="AK174" s="45">
        <v>0</v>
      </c>
      <c r="AL174" s="44">
        <f t="shared" si="772"/>
        <v>0</v>
      </c>
      <c r="AM174" s="36"/>
      <c r="AN174" s="44">
        <f t="shared" si="773"/>
        <v>0</v>
      </c>
      <c r="AO174" s="45"/>
      <c r="AP174" s="44">
        <f t="shared" si="774"/>
        <v>0</v>
      </c>
      <c r="AQ174" s="45">
        <v>0</v>
      </c>
      <c r="AR174" s="44">
        <f t="shared" si="775"/>
        <v>0</v>
      </c>
      <c r="AS174" s="45">
        <v>0</v>
      </c>
      <c r="AT174" s="44">
        <f t="shared" si="776"/>
        <v>0</v>
      </c>
      <c r="AU174" s="45"/>
      <c r="AV174" s="44">
        <f t="shared" si="777"/>
        <v>0</v>
      </c>
      <c r="AW174" s="45"/>
      <c r="AX174" s="44">
        <f t="shared" si="778"/>
        <v>0</v>
      </c>
      <c r="AY174" s="45"/>
      <c r="AZ174" s="44">
        <f t="shared" si="779"/>
        <v>0</v>
      </c>
      <c r="BA174" s="45">
        <v>0</v>
      </c>
      <c r="BB174" s="44">
        <f t="shared" si="780"/>
        <v>0</v>
      </c>
      <c r="BC174" s="45">
        <v>0</v>
      </c>
      <c r="BD174" s="44">
        <f t="shared" si="781"/>
        <v>0</v>
      </c>
      <c r="BE174" s="45">
        <v>0</v>
      </c>
      <c r="BF174" s="44">
        <f t="shared" si="782"/>
        <v>0</v>
      </c>
      <c r="BG174" s="45">
        <v>0</v>
      </c>
      <c r="BH174" s="44">
        <f t="shared" si="783"/>
        <v>0</v>
      </c>
      <c r="BI174" s="45">
        <v>0</v>
      </c>
      <c r="BJ174" s="44">
        <f t="shared" si="784"/>
        <v>0</v>
      </c>
      <c r="BK174" s="45"/>
      <c r="BL174" s="44">
        <f t="shared" si="784"/>
        <v>0</v>
      </c>
      <c r="BM174" s="45">
        <v>0</v>
      </c>
      <c r="BN174" s="44">
        <f t="shared" si="785"/>
        <v>0</v>
      </c>
      <c r="BO174" s="45">
        <v>0</v>
      </c>
      <c r="BP174" s="44">
        <f t="shared" si="785"/>
        <v>0</v>
      </c>
      <c r="BQ174" s="81"/>
      <c r="BR174" s="44">
        <f t="shared" si="786"/>
        <v>0</v>
      </c>
      <c r="BS174" s="45">
        <v>0</v>
      </c>
      <c r="BT174" s="44">
        <f t="shared" si="787"/>
        <v>0</v>
      </c>
      <c r="BU174" s="45">
        <v>0</v>
      </c>
      <c r="BV174" s="44">
        <f t="shared" si="788"/>
        <v>0</v>
      </c>
      <c r="BW174" s="48"/>
      <c r="BX174" s="44">
        <f t="shared" si="788"/>
        <v>0</v>
      </c>
      <c r="BY174" s="45">
        <v>0</v>
      </c>
      <c r="BZ174" s="44">
        <f t="shared" si="789"/>
        <v>0</v>
      </c>
      <c r="CA174" s="48"/>
      <c r="CB174" s="44">
        <f t="shared" si="790"/>
        <v>0</v>
      </c>
      <c r="CC174" s="44">
        <v>10</v>
      </c>
      <c r="CD174" s="44">
        <f t="shared" si="791"/>
        <v>550458.72</v>
      </c>
      <c r="CE174" s="45">
        <v>0</v>
      </c>
      <c r="CF174" s="44">
        <f t="shared" si="792"/>
        <v>0</v>
      </c>
      <c r="CG174" s="44"/>
      <c r="CH174" s="44">
        <f t="shared" si="793"/>
        <v>0</v>
      </c>
      <c r="CI174" s="45">
        <v>0</v>
      </c>
      <c r="CJ174" s="44">
        <f t="shared" si="794"/>
        <v>0</v>
      </c>
      <c r="CK174" s="45"/>
      <c r="CL174" s="44">
        <f t="shared" si="795"/>
        <v>0</v>
      </c>
      <c r="CM174" s="45"/>
      <c r="CN174" s="44">
        <f t="shared" si="796"/>
        <v>0</v>
      </c>
      <c r="CO174" s="45">
        <v>0</v>
      </c>
      <c r="CP174" s="44">
        <f t="shared" si="797"/>
        <v>0</v>
      </c>
      <c r="CQ174" s="45">
        <v>0</v>
      </c>
      <c r="CR174" s="44">
        <f t="shared" si="798"/>
        <v>0</v>
      </c>
      <c r="CS174" s="45">
        <v>0</v>
      </c>
      <c r="CT174" s="44">
        <f t="shared" si="799"/>
        <v>0</v>
      </c>
      <c r="CU174" s="44"/>
      <c r="CV174" s="44"/>
      <c r="CW174" s="44"/>
      <c r="CX174" s="44"/>
      <c r="CY174" s="44"/>
      <c r="CZ174" s="44"/>
      <c r="DA174" s="44"/>
      <c r="DB174" s="44"/>
      <c r="DC174" s="44"/>
      <c r="DD174" s="44"/>
      <c r="DE174" s="50">
        <f t="shared" si="800"/>
        <v>13</v>
      </c>
      <c r="DF174" s="50">
        <f t="shared" si="800"/>
        <v>688073.39999999991</v>
      </c>
    </row>
    <row r="175" spans="1:110" s="6" customFormat="1" ht="30" x14ac:dyDescent="0.25">
      <c r="A175" s="70"/>
      <c r="B175" s="70">
        <v>135</v>
      </c>
      <c r="C175" s="71" t="s">
        <v>440</v>
      </c>
      <c r="D175" s="72" t="s">
        <v>441</v>
      </c>
      <c r="E175" s="36">
        <v>15030</v>
      </c>
      <c r="F175" s="37">
        <v>2.58</v>
      </c>
      <c r="G175" s="38"/>
      <c r="H175" s="39">
        <v>1</v>
      </c>
      <c r="I175" s="40"/>
      <c r="J175" s="40"/>
      <c r="K175" s="41">
        <v>1.4</v>
      </c>
      <c r="L175" s="41">
        <v>1.68</v>
      </c>
      <c r="M175" s="41">
        <v>2.23</v>
      </c>
      <c r="N175" s="42">
        <v>2.57</v>
      </c>
      <c r="O175" s="43"/>
      <c r="P175" s="44">
        <f t="shared" si="767"/>
        <v>0</v>
      </c>
      <c r="Q175" s="45">
        <v>0</v>
      </c>
      <c r="R175" s="44">
        <f t="shared" si="768"/>
        <v>0</v>
      </c>
      <c r="S175" s="45">
        <v>0</v>
      </c>
      <c r="T175" s="44">
        <f t="shared" si="769"/>
        <v>0</v>
      </c>
      <c r="U175" s="45">
        <v>0</v>
      </c>
      <c r="V175" s="44">
        <f t="shared" si="770"/>
        <v>0</v>
      </c>
      <c r="W175" s="45">
        <v>0</v>
      </c>
      <c r="X175" s="44"/>
      <c r="Y175" s="45"/>
      <c r="Z175" s="44"/>
      <c r="AA175" s="36"/>
      <c r="AB175" s="44"/>
      <c r="AC175" s="45"/>
      <c r="AD175" s="44"/>
      <c r="AE175" s="45"/>
      <c r="AF175" s="44"/>
      <c r="AG175" s="45"/>
      <c r="AH175" s="44">
        <f t="shared" si="801"/>
        <v>0</v>
      </c>
      <c r="AI175" s="45">
        <v>0</v>
      </c>
      <c r="AJ175" s="44">
        <f t="shared" si="771"/>
        <v>0</v>
      </c>
      <c r="AK175" s="45">
        <v>0</v>
      </c>
      <c r="AL175" s="44">
        <f t="shared" si="772"/>
        <v>0</v>
      </c>
      <c r="AM175" s="36"/>
      <c r="AN175" s="44">
        <f t="shared" si="773"/>
        <v>0</v>
      </c>
      <c r="AO175" s="45"/>
      <c r="AP175" s="44">
        <f t="shared" si="774"/>
        <v>0</v>
      </c>
      <c r="AQ175" s="45">
        <v>0</v>
      </c>
      <c r="AR175" s="44">
        <f t="shared" si="775"/>
        <v>0</v>
      </c>
      <c r="AS175" s="45">
        <v>0</v>
      </c>
      <c r="AT175" s="44">
        <f t="shared" si="776"/>
        <v>0</v>
      </c>
      <c r="AU175" s="45"/>
      <c r="AV175" s="44">
        <f t="shared" si="777"/>
        <v>0</v>
      </c>
      <c r="AW175" s="45"/>
      <c r="AX175" s="44">
        <f t="shared" si="778"/>
        <v>0</v>
      </c>
      <c r="AY175" s="45"/>
      <c r="AZ175" s="44">
        <f t="shared" si="779"/>
        <v>0</v>
      </c>
      <c r="BA175" s="45">
        <v>0</v>
      </c>
      <c r="BB175" s="44">
        <f t="shared" si="780"/>
        <v>0</v>
      </c>
      <c r="BC175" s="45">
        <v>0</v>
      </c>
      <c r="BD175" s="44">
        <f t="shared" si="781"/>
        <v>0</v>
      </c>
      <c r="BE175" s="45">
        <v>0</v>
      </c>
      <c r="BF175" s="44">
        <f t="shared" si="782"/>
        <v>0</v>
      </c>
      <c r="BG175" s="45">
        <v>0</v>
      </c>
      <c r="BH175" s="44">
        <f t="shared" si="783"/>
        <v>0</v>
      </c>
      <c r="BI175" s="45">
        <v>0</v>
      </c>
      <c r="BJ175" s="44">
        <f t="shared" si="784"/>
        <v>0</v>
      </c>
      <c r="BK175" s="45"/>
      <c r="BL175" s="44">
        <f t="shared" si="784"/>
        <v>0</v>
      </c>
      <c r="BM175" s="45">
        <v>0</v>
      </c>
      <c r="BN175" s="44">
        <f t="shared" si="785"/>
        <v>0</v>
      </c>
      <c r="BO175" s="45">
        <v>0</v>
      </c>
      <c r="BP175" s="44">
        <f t="shared" si="785"/>
        <v>0</v>
      </c>
      <c r="BQ175" s="81"/>
      <c r="BR175" s="44">
        <f t="shared" si="786"/>
        <v>0</v>
      </c>
      <c r="BS175" s="45">
        <v>0</v>
      </c>
      <c r="BT175" s="44">
        <f t="shared" si="787"/>
        <v>0</v>
      </c>
      <c r="BU175" s="45">
        <v>0</v>
      </c>
      <c r="BV175" s="44">
        <f t="shared" si="788"/>
        <v>0</v>
      </c>
      <c r="BW175" s="48"/>
      <c r="BX175" s="44">
        <f t="shared" si="788"/>
        <v>0</v>
      </c>
      <c r="BY175" s="45">
        <v>0</v>
      </c>
      <c r="BZ175" s="44">
        <f t="shared" si="789"/>
        <v>0</v>
      </c>
      <c r="CA175" s="48"/>
      <c r="CB175" s="44">
        <f t="shared" si="790"/>
        <v>0</v>
      </c>
      <c r="CC175" s="45">
        <v>0</v>
      </c>
      <c r="CD175" s="44">
        <f t="shared" si="791"/>
        <v>0</v>
      </c>
      <c r="CE175" s="45">
        <v>0</v>
      </c>
      <c r="CF175" s="44">
        <f t="shared" si="792"/>
        <v>0</v>
      </c>
      <c r="CG175" s="44">
        <v>0</v>
      </c>
      <c r="CH175" s="44">
        <f t="shared" si="793"/>
        <v>0</v>
      </c>
      <c r="CI175" s="45">
        <v>0</v>
      </c>
      <c r="CJ175" s="44">
        <f t="shared" si="794"/>
        <v>0</v>
      </c>
      <c r="CK175" s="45"/>
      <c r="CL175" s="44">
        <f t="shared" si="795"/>
        <v>0</v>
      </c>
      <c r="CM175" s="45"/>
      <c r="CN175" s="44">
        <f t="shared" si="796"/>
        <v>0</v>
      </c>
      <c r="CO175" s="45">
        <v>0</v>
      </c>
      <c r="CP175" s="44">
        <f t="shared" si="797"/>
        <v>0</v>
      </c>
      <c r="CQ175" s="45">
        <v>0</v>
      </c>
      <c r="CR175" s="44">
        <f t="shared" si="798"/>
        <v>0</v>
      </c>
      <c r="CS175" s="45">
        <v>0</v>
      </c>
      <c r="CT175" s="44">
        <f t="shared" si="799"/>
        <v>0</v>
      </c>
      <c r="CU175" s="44"/>
      <c r="CV175" s="44"/>
      <c r="CW175" s="44"/>
      <c r="CX175" s="44"/>
      <c r="CY175" s="44"/>
      <c r="CZ175" s="44"/>
      <c r="DA175" s="44"/>
      <c r="DB175" s="44"/>
      <c r="DC175" s="44"/>
      <c r="DD175" s="44"/>
      <c r="DE175" s="50">
        <f t="shared" si="800"/>
        <v>0</v>
      </c>
      <c r="DF175" s="50">
        <f t="shared" si="800"/>
        <v>0</v>
      </c>
    </row>
    <row r="176" spans="1:110" s="6" customFormat="1" ht="30" x14ac:dyDescent="0.25">
      <c r="A176" s="70"/>
      <c r="B176" s="70">
        <v>136</v>
      </c>
      <c r="C176" s="71" t="s">
        <v>442</v>
      </c>
      <c r="D176" s="72" t="s">
        <v>443</v>
      </c>
      <c r="E176" s="36">
        <v>15030</v>
      </c>
      <c r="F176" s="37">
        <v>1.97</v>
      </c>
      <c r="G176" s="38"/>
      <c r="H176" s="39">
        <v>1</v>
      </c>
      <c r="I176" s="40"/>
      <c r="J176" s="40"/>
      <c r="K176" s="41">
        <v>1.4</v>
      </c>
      <c r="L176" s="41">
        <v>1.68</v>
      </c>
      <c r="M176" s="41">
        <v>2.23</v>
      </c>
      <c r="N176" s="42">
        <v>2.57</v>
      </c>
      <c r="O176" s="43">
        <v>6</v>
      </c>
      <c r="P176" s="44">
        <f t="shared" si="767"/>
        <v>248716.44</v>
      </c>
      <c r="Q176" s="45">
        <v>0</v>
      </c>
      <c r="R176" s="44">
        <f t="shared" si="768"/>
        <v>0</v>
      </c>
      <c r="S176" s="45">
        <v>0</v>
      </c>
      <c r="T176" s="44">
        <f t="shared" si="769"/>
        <v>0</v>
      </c>
      <c r="U176" s="45">
        <v>0</v>
      </c>
      <c r="V176" s="44">
        <f t="shared" si="770"/>
        <v>0</v>
      </c>
      <c r="W176" s="45">
        <v>0</v>
      </c>
      <c r="X176" s="44"/>
      <c r="Y176" s="45"/>
      <c r="Z176" s="44"/>
      <c r="AA176" s="36">
        <v>0</v>
      </c>
      <c r="AB176" s="44">
        <v>0</v>
      </c>
      <c r="AC176" s="45">
        <v>0</v>
      </c>
      <c r="AD176" s="44">
        <v>0</v>
      </c>
      <c r="AE176" s="45">
        <v>0</v>
      </c>
      <c r="AF176" s="44">
        <v>0</v>
      </c>
      <c r="AG176" s="45"/>
      <c r="AH176" s="44">
        <f t="shared" si="801"/>
        <v>0</v>
      </c>
      <c r="AI176" s="45">
        <v>0</v>
      </c>
      <c r="AJ176" s="44">
        <f t="shared" si="771"/>
        <v>0</v>
      </c>
      <c r="AK176" s="45">
        <v>0</v>
      </c>
      <c r="AL176" s="44">
        <f t="shared" si="772"/>
        <v>0</v>
      </c>
      <c r="AM176" s="36"/>
      <c r="AN176" s="44">
        <f t="shared" si="773"/>
        <v>0</v>
      </c>
      <c r="AO176" s="45"/>
      <c r="AP176" s="44">
        <f t="shared" si="774"/>
        <v>0</v>
      </c>
      <c r="AQ176" s="45">
        <v>0</v>
      </c>
      <c r="AR176" s="44">
        <f t="shared" si="775"/>
        <v>0</v>
      </c>
      <c r="AS176" s="45">
        <v>0</v>
      </c>
      <c r="AT176" s="44">
        <f t="shared" si="776"/>
        <v>0</v>
      </c>
      <c r="AU176" s="45"/>
      <c r="AV176" s="44">
        <f t="shared" si="777"/>
        <v>0</v>
      </c>
      <c r="AW176" s="45"/>
      <c r="AX176" s="44">
        <f t="shared" si="778"/>
        <v>0</v>
      </c>
      <c r="AY176" s="45"/>
      <c r="AZ176" s="44">
        <f t="shared" si="779"/>
        <v>0</v>
      </c>
      <c r="BA176" s="45">
        <v>0</v>
      </c>
      <c r="BB176" s="44">
        <f t="shared" si="780"/>
        <v>0</v>
      </c>
      <c r="BC176" s="45">
        <v>0</v>
      </c>
      <c r="BD176" s="44">
        <f t="shared" si="781"/>
        <v>0</v>
      </c>
      <c r="BE176" s="45">
        <v>0</v>
      </c>
      <c r="BF176" s="44">
        <f t="shared" si="782"/>
        <v>0</v>
      </c>
      <c r="BG176" s="45">
        <v>0</v>
      </c>
      <c r="BH176" s="44">
        <f t="shared" si="783"/>
        <v>0</v>
      </c>
      <c r="BI176" s="45">
        <v>0</v>
      </c>
      <c r="BJ176" s="44">
        <f t="shared" si="784"/>
        <v>0</v>
      </c>
      <c r="BK176" s="45"/>
      <c r="BL176" s="44">
        <f t="shared" si="784"/>
        <v>0</v>
      </c>
      <c r="BM176" s="45">
        <v>0</v>
      </c>
      <c r="BN176" s="44">
        <f t="shared" si="785"/>
        <v>0</v>
      </c>
      <c r="BO176" s="45">
        <v>0</v>
      </c>
      <c r="BP176" s="44">
        <f t="shared" si="785"/>
        <v>0</v>
      </c>
      <c r="BQ176" s="81"/>
      <c r="BR176" s="44">
        <f t="shared" si="786"/>
        <v>0</v>
      </c>
      <c r="BS176" s="45">
        <v>0</v>
      </c>
      <c r="BT176" s="44">
        <f t="shared" si="787"/>
        <v>0</v>
      </c>
      <c r="BU176" s="45">
        <v>0</v>
      </c>
      <c r="BV176" s="44">
        <f t="shared" si="788"/>
        <v>0</v>
      </c>
      <c r="BW176" s="48">
        <v>2</v>
      </c>
      <c r="BX176" s="44">
        <f t="shared" si="788"/>
        <v>99486.575999999986</v>
      </c>
      <c r="BY176" s="45">
        <v>0</v>
      </c>
      <c r="BZ176" s="44">
        <f t="shared" si="789"/>
        <v>0</v>
      </c>
      <c r="CA176" s="48"/>
      <c r="CB176" s="44">
        <f t="shared" si="790"/>
        <v>0</v>
      </c>
      <c r="CC176" s="45">
        <v>0</v>
      </c>
      <c r="CD176" s="44">
        <f t="shared" si="791"/>
        <v>0</v>
      </c>
      <c r="CE176" s="45">
        <v>0</v>
      </c>
      <c r="CF176" s="44">
        <f t="shared" si="792"/>
        <v>0</v>
      </c>
      <c r="CG176" s="44">
        <v>0</v>
      </c>
      <c r="CH176" s="44">
        <f t="shared" si="793"/>
        <v>0</v>
      </c>
      <c r="CI176" s="45">
        <v>0</v>
      </c>
      <c r="CJ176" s="44">
        <f t="shared" si="794"/>
        <v>0</v>
      </c>
      <c r="CK176" s="45"/>
      <c r="CL176" s="44">
        <f t="shared" si="795"/>
        <v>0</v>
      </c>
      <c r="CM176" s="45"/>
      <c r="CN176" s="44">
        <f t="shared" si="796"/>
        <v>0</v>
      </c>
      <c r="CO176" s="45">
        <v>0</v>
      </c>
      <c r="CP176" s="44">
        <f t="shared" si="797"/>
        <v>0</v>
      </c>
      <c r="CQ176" s="45">
        <v>0</v>
      </c>
      <c r="CR176" s="44">
        <f t="shared" si="798"/>
        <v>0</v>
      </c>
      <c r="CS176" s="45">
        <v>0</v>
      </c>
      <c r="CT176" s="44">
        <f t="shared" si="799"/>
        <v>0</v>
      </c>
      <c r="CU176" s="44"/>
      <c r="CV176" s="44"/>
      <c r="CW176" s="44"/>
      <c r="CX176" s="44"/>
      <c r="CY176" s="44"/>
      <c r="CZ176" s="44"/>
      <c r="DA176" s="44"/>
      <c r="DB176" s="44"/>
      <c r="DC176" s="44"/>
      <c r="DD176" s="44"/>
      <c r="DE176" s="50">
        <f t="shared" si="800"/>
        <v>8</v>
      </c>
      <c r="DF176" s="50">
        <f t="shared" si="800"/>
        <v>348203.016</v>
      </c>
    </row>
    <row r="177" spans="1:110" s="6" customFormat="1" ht="30" x14ac:dyDescent="0.25">
      <c r="A177" s="70"/>
      <c r="B177" s="70">
        <v>137</v>
      </c>
      <c r="C177" s="71" t="s">
        <v>444</v>
      </c>
      <c r="D177" s="72" t="s">
        <v>445</v>
      </c>
      <c r="E177" s="36">
        <v>15030</v>
      </c>
      <c r="F177" s="37">
        <v>2.04</v>
      </c>
      <c r="G177" s="38"/>
      <c r="H177" s="39">
        <v>1</v>
      </c>
      <c r="I177" s="40"/>
      <c r="J177" s="40"/>
      <c r="K177" s="41">
        <v>1.4</v>
      </c>
      <c r="L177" s="41">
        <v>1.68</v>
      </c>
      <c r="M177" s="41">
        <v>2.23</v>
      </c>
      <c r="N177" s="42">
        <v>2.57</v>
      </c>
      <c r="O177" s="51"/>
      <c r="P177" s="44">
        <f t="shared" si="767"/>
        <v>0</v>
      </c>
      <c r="Q177" s="45">
        <v>0</v>
      </c>
      <c r="R177" s="44">
        <f t="shared" si="768"/>
        <v>0</v>
      </c>
      <c r="S177" s="45">
        <v>0</v>
      </c>
      <c r="T177" s="44">
        <f t="shared" si="769"/>
        <v>0</v>
      </c>
      <c r="U177" s="45">
        <v>0</v>
      </c>
      <c r="V177" s="44">
        <f t="shared" si="770"/>
        <v>0</v>
      </c>
      <c r="W177" s="45">
        <v>0</v>
      </c>
      <c r="X177" s="44"/>
      <c r="Y177" s="45"/>
      <c r="Z177" s="44"/>
      <c r="AA177" s="36"/>
      <c r="AB177" s="44"/>
      <c r="AC177" s="45"/>
      <c r="AD177" s="44"/>
      <c r="AE177" s="45"/>
      <c r="AF177" s="44"/>
      <c r="AG177" s="45"/>
      <c r="AH177" s="44">
        <f t="shared" si="801"/>
        <v>0</v>
      </c>
      <c r="AI177" s="45"/>
      <c r="AJ177" s="44">
        <f t="shared" si="771"/>
        <v>0</v>
      </c>
      <c r="AK177" s="45">
        <v>0</v>
      </c>
      <c r="AL177" s="44">
        <f t="shared" si="772"/>
        <v>0</v>
      </c>
      <c r="AM177" s="36"/>
      <c r="AN177" s="44">
        <f t="shared" si="773"/>
        <v>0</v>
      </c>
      <c r="AO177" s="45"/>
      <c r="AP177" s="44">
        <f t="shared" si="774"/>
        <v>0</v>
      </c>
      <c r="AQ177" s="45">
        <v>0</v>
      </c>
      <c r="AR177" s="44">
        <f t="shared" si="775"/>
        <v>0</v>
      </c>
      <c r="AS177" s="45">
        <v>0</v>
      </c>
      <c r="AT177" s="44">
        <f t="shared" si="776"/>
        <v>0</v>
      </c>
      <c r="AU177" s="45"/>
      <c r="AV177" s="44">
        <f t="shared" si="777"/>
        <v>0</v>
      </c>
      <c r="AW177" s="45"/>
      <c r="AX177" s="44">
        <f t="shared" si="778"/>
        <v>0</v>
      </c>
      <c r="AY177" s="45"/>
      <c r="AZ177" s="44">
        <f t="shared" si="779"/>
        <v>0</v>
      </c>
      <c r="BA177" s="45">
        <v>0</v>
      </c>
      <c r="BB177" s="44">
        <f t="shared" si="780"/>
        <v>0</v>
      </c>
      <c r="BC177" s="45">
        <v>0</v>
      </c>
      <c r="BD177" s="44">
        <f t="shared" si="781"/>
        <v>0</v>
      </c>
      <c r="BE177" s="45">
        <v>0</v>
      </c>
      <c r="BF177" s="44">
        <f t="shared" si="782"/>
        <v>0</v>
      </c>
      <c r="BG177" s="45">
        <v>0</v>
      </c>
      <c r="BH177" s="44">
        <f t="shared" si="783"/>
        <v>0</v>
      </c>
      <c r="BI177" s="45">
        <v>0</v>
      </c>
      <c r="BJ177" s="44">
        <f t="shared" si="784"/>
        <v>0</v>
      </c>
      <c r="BK177" s="45"/>
      <c r="BL177" s="44">
        <f t="shared" si="784"/>
        <v>0</v>
      </c>
      <c r="BM177" s="45">
        <v>0</v>
      </c>
      <c r="BN177" s="44">
        <f t="shared" si="785"/>
        <v>0</v>
      </c>
      <c r="BO177" s="45">
        <v>0</v>
      </c>
      <c r="BP177" s="44">
        <f t="shared" si="785"/>
        <v>0</v>
      </c>
      <c r="BQ177" s="81"/>
      <c r="BR177" s="44">
        <f t="shared" si="786"/>
        <v>0</v>
      </c>
      <c r="BS177" s="45">
        <v>0</v>
      </c>
      <c r="BT177" s="44">
        <f t="shared" si="787"/>
        <v>0</v>
      </c>
      <c r="BU177" s="45">
        <v>0</v>
      </c>
      <c r="BV177" s="44">
        <f t="shared" si="788"/>
        <v>0</v>
      </c>
      <c r="BW177" s="48">
        <v>0</v>
      </c>
      <c r="BX177" s="44">
        <f t="shared" si="788"/>
        <v>0</v>
      </c>
      <c r="BY177" s="45">
        <v>0</v>
      </c>
      <c r="BZ177" s="44">
        <f t="shared" si="789"/>
        <v>0</v>
      </c>
      <c r="CA177" s="48"/>
      <c r="CB177" s="44">
        <f t="shared" si="790"/>
        <v>0</v>
      </c>
      <c r="CC177" s="45">
        <v>0</v>
      </c>
      <c r="CD177" s="44">
        <f t="shared" si="791"/>
        <v>0</v>
      </c>
      <c r="CE177" s="45">
        <v>0</v>
      </c>
      <c r="CF177" s="44">
        <f t="shared" si="792"/>
        <v>0</v>
      </c>
      <c r="CG177" s="44">
        <v>0</v>
      </c>
      <c r="CH177" s="44">
        <f t="shared" si="793"/>
        <v>0</v>
      </c>
      <c r="CI177" s="45">
        <v>0</v>
      </c>
      <c r="CJ177" s="44">
        <f t="shared" si="794"/>
        <v>0</v>
      </c>
      <c r="CK177" s="45"/>
      <c r="CL177" s="44">
        <f t="shared" si="795"/>
        <v>0</v>
      </c>
      <c r="CM177" s="45"/>
      <c r="CN177" s="44">
        <f t="shared" si="796"/>
        <v>0</v>
      </c>
      <c r="CO177" s="45">
        <v>0</v>
      </c>
      <c r="CP177" s="44">
        <f t="shared" si="797"/>
        <v>0</v>
      </c>
      <c r="CQ177" s="45">
        <v>0</v>
      </c>
      <c r="CR177" s="44">
        <f t="shared" si="798"/>
        <v>0</v>
      </c>
      <c r="CS177" s="45">
        <v>0</v>
      </c>
      <c r="CT177" s="44">
        <f t="shared" si="799"/>
        <v>0</v>
      </c>
      <c r="CU177" s="44"/>
      <c r="CV177" s="44"/>
      <c r="CW177" s="44"/>
      <c r="CX177" s="44"/>
      <c r="CY177" s="44"/>
      <c r="CZ177" s="44"/>
      <c r="DA177" s="44"/>
      <c r="DB177" s="44"/>
      <c r="DC177" s="44"/>
      <c r="DD177" s="44"/>
      <c r="DE177" s="50">
        <f t="shared" si="800"/>
        <v>0</v>
      </c>
      <c r="DF177" s="50">
        <f t="shared" si="800"/>
        <v>0</v>
      </c>
    </row>
    <row r="178" spans="1:110" s="6" customFormat="1" ht="30" x14ac:dyDescent="0.25">
      <c r="A178" s="70"/>
      <c r="B178" s="70">
        <v>138</v>
      </c>
      <c r="C178" s="71" t="s">
        <v>446</v>
      </c>
      <c r="D178" s="72" t="s">
        <v>447</v>
      </c>
      <c r="E178" s="36">
        <v>15030</v>
      </c>
      <c r="F178" s="37">
        <v>2.95</v>
      </c>
      <c r="G178" s="38"/>
      <c r="H178" s="39">
        <v>1</v>
      </c>
      <c r="I178" s="40"/>
      <c r="J178" s="40"/>
      <c r="K178" s="41">
        <v>1.4</v>
      </c>
      <c r="L178" s="41">
        <v>1.68</v>
      </c>
      <c r="M178" s="41">
        <v>2.23</v>
      </c>
      <c r="N178" s="42">
        <v>2.57</v>
      </c>
      <c r="O178" s="51"/>
      <c r="P178" s="44">
        <f t="shared" si="767"/>
        <v>0</v>
      </c>
      <c r="Q178" s="45">
        <v>0</v>
      </c>
      <c r="R178" s="44">
        <f t="shared" si="768"/>
        <v>0</v>
      </c>
      <c r="S178" s="45">
        <v>0</v>
      </c>
      <c r="T178" s="44">
        <f t="shared" si="769"/>
        <v>0</v>
      </c>
      <c r="U178" s="45">
        <v>0</v>
      </c>
      <c r="V178" s="44">
        <f t="shared" si="770"/>
        <v>0</v>
      </c>
      <c r="W178" s="45">
        <v>0</v>
      </c>
      <c r="X178" s="44"/>
      <c r="Y178" s="45"/>
      <c r="Z178" s="44"/>
      <c r="AA178" s="36"/>
      <c r="AB178" s="44"/>
      <c r="AC178" s="45"/>
      <c r="AD178" s="44"/>
      <c r="AE178" s="45"/>
      <c r="AF178" s="44"/>
      <c r="AG178" s="45"/>
      <c r="AH178" s="44">
        <f t="shared" si="801"/>
        <v>0</v>
      </c>
      <c r="AI178" s="45"/>
      <c r="AJ178" s="44">
        <f t="shared" si="771"/>
        <v>0</v>
      </c>
      <c r="AK178" s="45">
        <v>0</v>
      </c>
      <c r="AL178" s="44">
        <f t="shared" si="772"/>
        <v>0</v>
      </c>
      <c r="AM178" s="36"/>
      <c r="AN178" s="44">
        <f t="shared" si="773"/>
        <v>0</v>
      </c>
      <c r="AO178" s="45"/>
      <c r="AP178" s="44">
        <f t="shared" si="774"/>
        <v>0</v>
      </c>
      <c r="AQ178" s="45">
        <v>0</v>
      </c>
      <c r="AR178" s="44">
        <f t="shared" si="775"/>
        <v>0</v>
      </c>
      <c r="AS178" s="45">
        <v>0</v>
      </c>
      <c r="AT178" s="44">
        <f t="shared" si="776"/>
        <v>0</v>
      </c>
      <c r="AU178" s="45"/>
      <c r="AV178" s="44">
        <f t="shared" si="777"/>
        <v>0</v>
      </c>
      <c r="AW178" s="45"/>
      <c r="AX178" s="44">
        <f t="shared" si="778"/>
        <v>0</v>
      </c>
      <c r="AY178" s="45"/>
      <c r="AZ178" s="44">
        <f t="shared" si="779"/>
        <v>0</v>
      </c>
      <c r="BA178" s="45">
        <v>0</v>
      </c>
      <c r="BB178" s="44">
        <f t="shared" si="780"/>
        <v>0</v>
      </c>
      <c r="BC178" s="45">
        <v>0</v>
      </c>
      <c r="BD178" s="44">
        <f t="shared" si="781"/>
        <v>0</v>
      </c>
      <c r="BE178" s="45">
        <v>0</v>
      </c>
      <c r="BF178" s="44">
        <f t="shared" si="782"/>
        <v>0</v>
      </c>
      <c r="BG178" s="45">
        <v>0</v>
      </c>
      <c r="BH178" s="44">
        <f t="shared" si="783"/>
        <v>0</v>
      </c>
      <c r="BI178" s="45">
        <v>0</v>
      </c>
      <c r="BJ178" s="44">
        <f t="shared" si="784"/>
        <v>0</v>
      </c>
      <c r="BK178" s="45"/>
      <c r="BL178" s="44">
        <f t="shared" si="784"/>
        <v>0</v>
      </c>
      <c r="BM178" s="45">
        <v>0</v>
      </c>
      <c r="BN178" s="44">
        <f t="shared" si="785"/>
        <v>0</v>
      </c>
      <c r="BO178" s="45">
        <v>0</v>
      </c>
      <c r="BP178" s="44">
        <f t="shared" si="785"/>
        <v>0</v>
      </c>
      <c r="BQ178" s="81"/>
      <c r="BR178" s="44">
        <f t="shared" si="786"/>
        <v>0</v>
      </c>
      <c r="BS178" s="45">
        <v>0</v>
      </c>
      <c r="BT178" s="44">
        <f t="shared" si="787"/>
        <v>0</v>
      </c>
      <c r="BU178" s="45">
        <v>0</v>
      </c>
      <c r="BV178" s="44">
        <f t="shared" si="788"/>
        <v>0</v>
      </c>
      <c r="BW178" s="48"/>
      <c r="BX178" s="44">
        <f t="shared" si="788"/>
        <v>0</v>
      </c>
      <c r="BY178" s="45">
        <v>0</v>
      </c>
      <c r="BZ178" s="44">
        <f t="shared" si="789"/>
        <v>0</v>
      </c>
      <c r="CA178" s="48"/>
      <c r="CB178" s="44">
        <f t="shared" si="790"/>
        <v>0</v>
      </c>
      <c r="CC178" s="45">
        <v>0</v>
      </c>
      <c r="CD178" s="44">
        <f t="shared" si="791"/>
        <v>0</v>
      </c>
      <c r="CE178" s="45">
        <v>0</v>
      </c>
      <c r="CF178" s="44">
        <f t="shared" si="792"/>
        <v>0</v>
      </c>
      <c r="CG178" s="44">
        <v>0</v>
      </c>
      <c r="CH178" s="44">
        <f t="shared" si="793"/>
        <v>0</v>
      </c>
      <c r="CI178" s="45">
        <v>0</v>
      </c>
      <c r="CJ178" s="44">
        <f t="shared" si="794"/>
        <v>0</v>
      </c>
      <c r="CK178" s="45"/>
      <c r="CL178" s="44">
        <f t="shared" si="795"/>
        <v>0</v>
      </c>
      <c r="CM178" s="45"/>
      <c r="CN178" s="44">
        <f t="shared" si="796"/>
        <v>0</v>
      </c>
      <c r="CO178" s="45">
        <v>0</v>
      </c>
      <c r="CP178" s="44">
        <f t="shared" si="797"/>
        <v>0</v>
      </c>
      <c r="CQ178" s="45">
        <v>0</v>
      </c>
      <c r="CR178" s="44">
        <f t="shared" si="798"/>
        <v>0</v>
      </c>
      <c r="CS178" s="45">
        <v>0</v>
      </c>
      <c r="CT178" s="44">
        <f t="shared" si="799"/>
        <v>0</v>
      </c>
      <c r="CU178" s="44"/>
      <c r="CV178" s="44"/>
      <c r="CW178" s="44"/>
      <c r="CX178" s="44"/>
      <c r="CY178" s="44"/>
      <c r="CZ178" s="44"/>
      <c r="DA178" s="44"/>
      <c r="DB178" s="44"/>
      <c r="DC178" s="44"/>
      <c r="DD178" s="44"/>
      <c r="DE178" s="50">
        <f t="shared" si="800"/>
        <v>0</v>
      </c>
      <c r="DF178" s="50">
        <f t="shared" si="800"/>
        <v>0</v>
      </c>
    </row>
    <row r="179" spans="1:110" ht="15" x14ac:dyDescent="0.25">
      <c r="A179" s="163">
        <v>31</v>
      </c>
      <c r="B179" s="163"/>
      <c r="C179" s="190" t="s">
        <v>448</v>
      </c>
      <c r="D179" s="169" t="s">
        <v>449</v>
      </c>
      <c r="E179" s="175">
        <v>15030</v>
      </c>
      <c r="F179" s="180"/>
      <c r="G179" s="177"/>
      <c r="H179" s="167"/>
      <c r="I179" s="146"/>
      <c r="J179" s="146"/>
      <c r="K179" s="41">
        <v>1.4</v>
      </c>
      <c r="L179" s="41">
        <v>1.68</v>
      </c>
      <c r="M179" s="41">
        <v>2.23</v>
      </c>
      <c r="N179" s="42">
        <v>2.57</v>
      </c>
      <c r="O179" s="181">
        <f t="shared" ref="O179:BZ179" si="802">SUM(O180:O185)</f>
        <v>16</v>
      </c>
      <c r="P179" s="181">
        <f t="shared" si="802"/>
        <v>331411.5</v>
      </c>
      <c r="Q179" s="181">
        <f t="shared" si="802"/>
        <v>101</v>
      </c>
      <c r="R179" s="181">
        <f t="shared" si="802"/>
        <v>2119981.5</v>
      </c>
      <c r="S179" s="181">
        <f t="shared" si="802"/>
        <v>0</v>
      </c>
      <c r="T179" s="181">
        <f t="shared" si="802"/>
        <v>0</v>
      </c>
      <c r="U179" s="155">
        <f t="shared" si="802"/>
        <v>0</v>
      </c>
      <c r="V179" s="155">
        <f t="shared" si="802"/>
        <v>0</v>
      </c>
      <c r="W179" s="155">
        <f t="shared" si="802"/>
        <v>0</v>
      </c>
      <c r="X179" s="155">
        <f t="shared" si="802"/>
        <v>0</v>
      </c>
      <c r="Y179" s="155">
        <f t="shared" si="802"/>
        <v>0</v>
      </c>
      <c r="Z179" s="155">
        <f t="shared" si="802"/>
        <v>0</v>
      </c>
      <c r="AA179" s="155">
        <f t="shared" si="802"/>
        <v>0</v>
      </c>
      <c r="AB179" s="155">
        <f t="shared" si="802"/>
        <v>0</v>
      </c>
      <c r="AC179" s="155">
        <f t="shared" si="802"/>
        <v>0</v>
      </c>
      <c r="AD179" s="155">
        <f t="shared" si="802"/>
        <v>0</v>
      </c>
      <c r="AE179" s="155">
        <f t="shared" si="802"/>
        <v>100</v>
      </c>
      <c r="AF179" s="155">
        <f t="shared" si="802"/>
        <v>2104200</v>
      </c>
      <c r="AG179" s="155">
        <f t="shared" si="802"/>
        <v>20</v>
      </c>
      <c r="AH179" s="155">
        <f t="shared" si="802"/>
        <v>368235</v>
      </c>
      <c r="AI179" s="155">
        <f t="shared" si="802"/>
        <v>0</v>
      </c>
      <c r="AJ179" s="155">
        <f t="shared" si="802"/>
        <v>0</v>
      </c>
      <c r="AK179" s="155">
        <f t="shared" si="802"/>
        <v>50</v>
      </c>
      <c r="AL179" s="155">
        <f t="shared" si="802"/>
        <v>1130712.912</v>
      </c>
      <c r="AM179" s="155">
        <f t="shared" si="802"/>
        <v>0</v>
      </c>
      <c r="AN179" s="155">
        <f t="shared" si="802"/>
        <v>0</v>
      </c>
      <c r="AO179" s="155">
        <f t="shared" si="802"/>
        <v>0</v>
      </c>
      <c r="AP179" s="155">
        <f t="shared" si="802"/>
        <v>0</v>
      </c>
      <c r="AQ179" s="155">
        <f t="shared" si="802"/>
        <v>0</v>
      </c>
      <c r="AR179" s="155">
        <f t="shared" si="802"/>
        <v>0</v>
      </c>
      <c r="AS179" s="155">
        <f t="shared" si="802"/>
        <v>0</v>
      </c>
      <c r="AT179" s="155">
        <f t="shared" si="802"/>
        <v>0</v>
      </c>
      <c r="AU179" s="155">
        <f t="shared" si="802"/>
        <v>0</v>
      </c>
      <c r="AV179" s="155">
        <f t="shared" si="802"/>
        <v>0</v>
      </c>
      <c r="AW179" s="155">
        <f t="shared" si="802"/>
        <v>0</v>
      </c>
      <c r="AX179" s="155">
        <f t="shared" si="802"/>
        <v>0</v>
      </c>
      <c r="AY179" s="155">
        <f t="shared" si="802"/>
        <v>0</v>
      </c>
      <c r="AZ179" s="155">
        <f t="shared" si="802"/>
        <v>0</v>
      </c>
      <c r="BA179" s="155">
        <f t="shared" si="802"/>
        <v>0</v>
      </c>
      <c r="BB179" s="155">
        <f t="shared" si="802"/>
        <v>0</v>
      </c>
      <c r="BC179" s="155">
        <f t="shared" si="802"/>
        <v>33</v>
      </c>
      <c r="BD179" s="155">
        <f t="shared" si="802"/>
        <v>562873.5</v>
      </c>
      <c r="BE179" s="155">
        <f t="shared" si="802"/>
        <v>209</v>
      </c>
      <c r="BF179" s="155">
        <f t="shared" si="802"/>
        <v>3298333.5</v>
      </c>
      <c r="BG179" s="155">
        <f t="shared" si="802"/>
        <v>0</v>
      </c>
      <c r="BH179" s="155">
        <f t="shared" si="802"/>
        <v>0</v>
      </c>
      <c r="BI179" s="155">
        <f t="shared" si="802"/>
        <v>0</v>
      </c>
      <c r="BJ179" s="155">
        <f t="shared" si="802"/>
        <v>0</v>
      </c>
      <c r="BK179" s="155">
        <f t="shared" si="802"/>
        <v>39</v>
      </c>
      <c r="BL179" s="155">
        <f t="shared" si="802"/>
        <v>741730.49999999988</v>
      </c>
      <c r="BM179" s="155">
        <f t="shared" si="802"/>
        <v>0</v>
      </c>
      <c r="BN179" s="155">
        <f t="shared" si="802"/>
        <v>0</v>
      </c>
      <c r="BO179" s="155">
        <f t="shared" si="802"/>
        <v>0</v>
      </c>
      <c r="BP179" s="155">
        <f t="shared" si="802"/>
        <v>0</v>
      </c>
      <c r="BQ179" s="155">
        <f t="shared" si="802"/>
        <v>0</v>
      </c>
      <c r="BR179" s="155">
        <f t="shared" si="802"/>
        <v>0</v>
      </c>
      <c r="BS179" s="155">
        <f t="shared" si="802"/>
        <v>71</v>
      </c>
      <c r="BT179" s="155">
        <f t="shared" si="802"/>
        <v>1540274.4</v>
      </c>
      <c r="BU179" s="155">
        <f t="shared" si="802"/>
        <v>0</v>
      </c>
      <c r="BV179" s="155">
        <f t="shared" si="802"/>
        <v>0</v>
      </c>
      <c r="BW179" s="155">
        <f t="shared" si="802"/>
        <v>195</v>
      </c>
      <c r="BX179" s="155">
        <f t="shared" si="802"/>
        <v>4428162.648</v>
      </c>
      <c r="BY179" s="155">
        <f t="shared" si="802"/>
        <v>9</v>
      </c>
      <c r="BZ179" s="155">
        <f t="shared" si="802"/>
        <v>195690.59999999998</v>
      </c>
      <c r="CA179" s="155">
        <f t="shared" ref="CA179:DD179" si="803">SUM(CA180:CA185)</f>
        <v>0</v>
      </c>
      <c r="CB179" s="155">
        <f t="shared" si="803"/>
        <v>0</v>
      </c>
      <c r="CC179" s="155">
        <f t="shared" si="803"/>
        <v>85</v>
      </c>
      <c r="CD179" s="155">
        <f t="shared" si="803"/>
        <v>1609713</v>
      </c>
      <c r="CE179" s="155">
        <f t="shared" si="803"/>
        <v>0</v>
      </c>
      <c r="CF179" s="155">
        <f t="shared" si="803"/>
        <v>0</v>
      </c>
      <c r="CG179" s="155">
        <f t="shared" si="803"/>
        <v>37</v>
      </c>
      <c r="CH179" s="155">
        <f t="shared" si="803"/>
        <v>824425.55999999994</v>
      </c>
      <c r="CI179" s="155">
        <f t="shared" si="803"/>
        <v>1</v>
      </c>
      <c r="CJ179" s="155">
        <f t="shared" si="803"/>
        <v>22472.856</v>
      </c>
      <c r="CK179" s="155">
        <f t="shared" si="803"/>
        <v>27</v>
      </c>
      <c r="CL179" s="155">
        <f t="shared" si="803"/>
        <v>587071.80000000005</v>
      </c>
      <c r="CM179" s="155">
        <f t="shared" si="803"/>
        <v>0</v>
      </c>
      <c r="CN179" s="155">
        <f t="shared" si="803"/>
        <v>0</v>
      </c>
      <c r="CO179" s="155">
        <f t="shared" si="803"/>
        <v>0</v>
      </c>
      <c r="CP179" s="155">
        <f t="shared" si="803"/>
        <v>0</v>
      </c>
      <c r="CQ179" s="155">
        <f t="shared" si="803"/>
        <v>5</v>
      </c>
      <c r="CR179" s="155">
        <f t="shared" si="803"/>
        <v>125688.375</v>
      </c>
      <c r="CS179" s="155">
        <f t="shared" si="803"/>
        <v>7</v>
      </c>
      <c r="CT179" s="155">
        <f t="shared" si="803"/>
        <v>270389.7</v>
      </c>
      <c r="CU179" s="155">
        <f t="shared" si="803"/>
        <v>0</v>
      </c>
      <c r="CV179" s="155">
        <f t="shared" si="803"/>
        <v>0</v>
      </c>
      <c r="CW179" s="155">
        <f t="shared" si="803"/>
        <v>0</v>
      </c>
      <c r="CX179" s="155">
        <f t="shared" si="803"/>
        <v>0</v>
      </c>
      <c r="CY179" s="155">
        <f t="shared" si="803"/>
        <v>0</v>
      </c>
      <c r="CZ179" s="155">
        <f t="shared" si="803"/>
        <v>0</v>
      </c>
      <c r="DA179" s="155">
        <f t="shared" si="803"/>
        <v>0</v>
      </c>
      <c r="DB179" s="155">
        <f t="shared" si="803"/>
        <v>0</v>
      </c>
      <c r="DC179" s="155">
        <f t="shared" si="803"/>
        <v>0</v>
      </c>
      <c r="DD179" s="155">
        <f t="shared" si="803"/>
        <v>0</v>
      </c>
      <c r="DE179" s="155">
        <f>SUM(DE180:DE185)</f>
        <v>1005</v>
      </c>
      <c r="DF179" s="155">
        <f t="shared" ref="DF179" si="804">SUM(DF180:DF185)</f>
        <v>20261367.351</v>
      </c>
    </row>
    <row r="180" spans="1:110" s="6" customFormat="1" x14ac:dyDescent="0.25">
      <c r="A180" s="70"/>
      <c r="B180" s="70">
        <v>139</v>
      </c>
      <c r="C180" s="71" t="s">
        <v>450</v>
      </c>
      <c r="D180" s="35" t="s">
        <v>451</v>
      </c>
      <c r="E180" s="36">
        <v>15030</v>
      </c>
      <c r="F180" s="37">
        <v>0.89</v>
      </c>
      <c r="G180" s="38"/>
      <c r="H180" s="39">
        <v>1</v>
      </c>
      <c r="I180" s="40"/>
      <c r="J180" s="40"/>
      <c r="K180" s="41">
        <v>1.4</v>
      </c>
      <c r="L180" s="41">
        <v>1.68</v>
      </c>
      <c r="M180" s="41">
        <v>2.23</v>
      </c>
      <c r="N180" s="42">
        <v>2.57</v>
      </c>
      <c r="O180" s="51">
        <v>0</v>
      </c>
      <c r="P180" s="44">
        <f t="shared" ref="P180:P185" si="805">SUM(O180*$E180*$F180*$H180*$K180*$P$10)</f>
        <v>0</v>
      </c>
      <c r="Q180" s="45">
        <v>0</v>
      </c>
      <c r="R180" s="44">
        <f>SUM(Q180*$E180*$F180*$H180*$K180*$R$10)</f>
        <v>0</v>
      </c>
      <c r="S180" s="45">
        <v>0</v>
      </c>
      <c r="T180" s="44">
        <f t="shared" ref="T180:T185" si="806">SUM(S180*$E180*$F180*$H180*$K180*T$10)</f>
        <v>0</v>
      </c>
      <c r="U180" s="45">
        <v>0</v>
      </c>
      <c r="V180" s="44">
        <f t="shared" ref="V180:V185" si="807">SUM(U180*$E180*$F180*$H180*$K180*$V$10)</f>
        <v>0</v>
      </c>
      <c r="W180" s="45">
        <v>0</v>
      </c>
      <c r="X180" s="44"/>
      <c r="Y180" s="45"/>
      <c r="Z180" s="44"/>
      <c r="AA180" s="36">
        <v>0</v>
      </c>
      <c r="AB180" s="44">
        <v>0</v>
      </c>
      <c r="AC180" s="45">
        <v>0</v>
      </c>
      <c r="AD180" s="44">
        <v>0</v>
      </c>
      <c r="AE180" s="45">
        <v>0</v>
      </c>
      <c r="AF180" s="44">
        <v>0</v>
      </c>
      <c r="AG180" s="45">
        <v>0</v>
      </c>
      <c r="AH180" s="44">
        <f>AG180*$E180*$F180*$H180*$K180*AH$10</f>
        <v>0</v>
      </c>
      <c r="AI180" s="45">
        <v>0</v>
      </c>
      <c r="AJ180" s="44">
        <f t="shared" ref="AJ180:AJ185" si="808">AI180*$E180*$F180*$H180*$L180*AJ$10</f>
        <v>0</v>
      </c>
      <c r="AK180" s="79">
        <v>2</v>
      </c>
      <c r="AL180" s="44">
        <f t="shared" ref="AL180:AL182" si="809">AK180*$E180*$F180*$H180*$L180*AL$10</f>
        <v>44945.712</v>
      </c>
      <c r="AM180" s="36"/>
      <c r="AN180" s="44">
        <f t="shared" ref="AN180:AN185" si="810">SUM(AM180*$E180*$F180*$H180*$K180*$AN$10)</f>
        <v>0</v>
      </c>
      <c r="AO180" s="45"/>
      <c r="AP180" s="44">
        <f t="shared" ref="AP180:AP185" si="811">SUM(AO180*$E180*$F180*$H180*$K180*AP$10)</f>
        <v>0</v>
      </c>
      <c r="AQ180" s="45">
        <v>0</v>
      </c>
      <c r="AR180" s="44">
        <f t="shared" ref="AR180:AR185" si="812">SUM(AQ180*$E180*$F180*$H180*$K180*AR$10)</f>
        <v>0</v>
      </c>
      <c r="AS180" s="45">
        <v>0</v>
      </c>
      <c r="AT180" s="44">
        <f t="shared" ref="AT180:AT185" si="813">SUM(AS180*$E180*$F180*$H180*$K180*$AH$10)</f>
        <v>0</v>
      </c>
      <c r="AU180" s="45"/>
      <c r="AV180" s="44">
        <f t="shared" ref="AV180:AV185" si="814">SUM(AU180*$E180*$F180*$H180*$K180*AV$10)</f>
        <v>0</v>
      </c>
      <c r="AW180" s="45"/>
      <c r="AX180" s="44">
        <f t="shared" ref="AX180:AX185" si="815">SUM(AW180*$E180*$F180*$H180*$K180*AX$10)</f>
        <v>0</v>
      </c>
      <c r="AY180" s="45"/>
      <c r="AZ180" s="44">
        <f t="shared" ref="AZ180:AZ185" si="816">SUM(AY180*$E180*$F180*$H180*$K180*$AZ$10)</f>
        <v>0</v>
      </c>
      <c r="BA180" s="45">
        <v>0</v>
      </c>
      <c r="BB180" s="44">
        <f t="shared" ref="BB180:BB185" si="817">SUM(BA180*$E180*$F180*$H180*$K180*$AL$10)</f>
        <v>0</v>
      </c>
      <c r="BC180" s="45">
        <v>0</v>
      </c>
      <c r="BD180" s="44">
        <f t="shared" ref="BD180:BD185" si="818">SUM(BC180*$E180*$F180*$H180*$K180*BD$10)</f>
        <v>0</v>
      </c>
      <c r="BE180" s="45"/>
      <c r="BF180" s="44">
        <f t="shared" ref="BF180:BF185" si="819">SUM(BE180*$E180*$F180*$H180*$K180*BF$10)</f>
        <v>0</v>
      </c>
      <c r="BG180" s="45">
        <v>0</v>
      </c>
      <c r="BH180" s="44">
        <f t="shared" ref="BH180:BH185" si="820">SUM(BG180*$E180*$F180*$H180*$K180*BH$10)</f>
        <v>0</v>
      </c>
      <c r="BI180" s="45">
        <v>0</v>
      </c>
      <c r="BJ180" s="44">
        <f t="shared" ref="BJ180:BL185" si="821">SUM(BI180*$E180*$F180*$H180*$K180*BJ$10)</f>
        <v>0</v>
      </c>
      <c r="BK180" s="45"/>
      <c r="BL180" s="44">
        <f t="shared" si="821"/>
        <v>0</v>
      </c>
      <c r="BM180" s="45">
        <v>0</v>
      </c>
      <c r="BN180" s="44">
        <f t="shared" ref="BN180:BP185" si="822">BM180*$E180*$F180*$H180*$L180*BN$10</f>
        <v>0</v>
      </c>
      <c r="BO180" s="45">
        <v>0</v>
      </c>
      <c r="BP180" s="44">
        <f t="shared" si="822"/>
        <v>0</v>
      </c>
      <c r="BQ180" s="81">
        <v>0</v>
      </c>
      <c r="BR180" s="44">
        <f t="shared" ref="BR180:BR185" si="823">BQ180*$E180*$F180*$H180*$L180*BR$10</f>
        <v>0</v>
      </c>
      <c r="BS180" s="45">
        <v>0</v>
      </c>
      <c r="BT180" s="44">
        <f t="shared" ref="BT180:BT185" si="824">BS180*$E180*$F180*$H180*$L180*BT$10</f>
        <v>0</v>
      </c>
      <c r="BU180" s="45">
        <v>0</v>
      </c>
      <c r="BV180" s="44">
        <f t="shared" ref="BV180:BX185" si="825">BU180*$E180*$F180*$H180*$L180*BV$10</f>
        <v>0</v>
      </c>
      <c r="BW180" s="47">
        <v>2</v>
      </c>
      <c r="BX180" s="44">
        <f t="shared" si="825"/>
        <v>44945.712</v>
      </c>
      <c r="BY180" s="44"/>
      <c r="BZ180" s="44">
        <f t="shared" ref="BZ180:BZ185" si="826">BY180*$E180*$F180*$H180*$L180*BZ$10</f>
        <v>0</v>
      </c>
      <c r="CA180" s="48"/>
      <c r="CB180" s="44">
        <f t="shared" ref="CB180:CB185" si="827">CA180*$E180*$F180*$H180*$L180*CB$10</f>
        <v>0</v>
      </c>
      <c r="CC180" s="45"/>
      <c r="CD180" s="44">
        <f t="shared" ref="CD180:CD185" si="828">CC180*$E180*$F180*$H180*$L180*CD$10</f>
        <v>0</v>
      </c>
      <c r="CE180" s="45">
        <v>0</v>
      </c>
      <c r="CF180" s="44">
        <f t="shared" ref="CF180:CF185" si="829">CE180*$E180*$F180*$H180*$L180*CF$10</f>
        <v>0</v>
      </c>
      <c r="CG180" s="44">
        <v>10</v>
      </c>
      <c r="CH180" s="44">
        <f t="shared" ref="CH180:CH185" si="830">CG180*$E180*$F180*$H180*$L180*CH$10</f>
        <v>224728.56</v>
      </c>
      <c r="CI180" s="44">
        <v>1</v>
      </c>
      <c r="CJ180" s="44">
        <f t="shared" ref="CJ180:CJ185" si="831">CI180*$E180*$F180*$H180*$L180*CJ$10</f>
        <v>22472.856</v>
      </c>
      <c r="CK180" s="45"/>
      <c r="CL180" s="44">
        <f t="shared" ref="CL180:CL185" si="832">CK180*$E180*$F180*$H180*$L180*CL$10</f>
        <v>0</v>
      </c>
      <c r="CM180" s="45"/>
      <c r="CN180" s="44">
        <f t="shared" ref="CN180:CN185" si="833">CM180*$E180*$F180*$H180*$L180*CN$10</f>
        <v>0</v>
      </c>
      <c r="CO180" s="45">
        <v>0</v>
      </c>
      <c r="CP180" s="44">
        <f t="shared" ref="CP180:CP185" si="834">CO180*$E180*$F180*$H180*$L180*CP$10</f>
        <v>0</v>
      </c>
      <c r="CQ180" s="45"/>
      <c r="CR180" s="44">
        <f t="shared" ref="CR180:CR185" si="835">CQ180*$E180*$F180*$H180*$M180*CR$10</f>
        <v>0</v>
      </c>
      <c r="CS180" s="44"/>
      <c r="CT180" s="44">
        <f t="shared" ref="CT180:CT185" si="836">CS180*$E180*$F180*$H180*$N180*$CT$10</f>
        <v>0</v>
      </c>
      <c r="CU180" s="44"/>
      <c r="CV180" s="44"/>
      <c r="CW180" s="44"/>
      <c r="CX180" s="44"/>
      <c r="CY180" s="44"/>
      <c r="CZ180" s="44"/>
      <c r="DA180" s="44"/>
      <c r="DB180" s="44"/>
      <c r="DC180" s="44"/>
      <c r="DD180" s="44"/>
      <c r="DE180" s="50">
        <f t="shared" ref="DE180:DF185" si="837">SUM(Q180+O180+S180+U180+AC180+Y180+W180+AE180+AI180+AG180+AK180+AQ180+BM180+BS180+AO180+BA180+BC180+CE180+CG180+CC180+CI180+CK180+BW180+BY180+AS180+AU180+AW180+BO180+BQ180+BU180+BE180+BG180+BI180+BK180+CA180+CM180+CO180+CQ180+CS180+CU180+CW180+DC180+DA180)</f>
        <v>15</v>
      </c>
      <c r="DF180" s="50">
        <f t="shared" si="837"/>
        <v>337092.84</v>
      </c>
    </row>
    <row r="181" spans="1:110" s="6" customFormat="1" ht="30" x14ac:dyDescent="0.25">
      <c r="A181" s="70"/>
      <c r="B181" s="70">
        <v>140</v>
      </c>
      <c r="C181" s="71" t="s">
        <v>452</v>
      </c>
      <c r="D181" s="35" t="s">
        <v>453</v>
      </c>
      <c r="E181" s="36">
        <v>15030</v>
      </c>
      <c r="F181" s="37">
        <v>0.75</v>
      </c>
      <c r="G181" s="38"/>
      <c r="H181" s="39">
        <v>1</v>
      </c>
      <c r="I181" s="40"/>
      <c r="J181" s="40"/>
      <c r="K181" s="41">
        <v>1.4</v>
      </c>
      <c r="L181" s="41">
        <v>1.68</v>
      </c>
      <c r="M181" s="41">
        <v>2.23</v>
      </c>
      <c r="N181" s="42">
        <v>2.57</v>
      </c>
      <c r="O181" s="51">
        <v>1</v>
      </c>
      <c r="P181" s="44">
        <f t="shared" si="805"/>
        <v>15781.499999999998</v>
      </c>
      <c r="Q181" s="44">
        <v>1</v>
      </c>
      <c r="R181" s="44">
        <f>SUM(Q181*$E181*$F181*$H181*$K181*$R$10)</f>
        <v>15781.499999999998</v>
      </c>
      <c r="S181" s="45">
        <v>0</v>
      </c>
      <c r="T181" s="44">
        <f t="shared" si="806"/>
        <v>0</v>
      </c>
      <c r="U181" s="45">
        <v>0</v>
      </c>
      <c r="V181" s="44">
        <f t="shared" si="807"/>
        <v>0</v>
      </c>
      <c r="W181" s="45">
        <v>0</v>
      </c>
      <c r="X181" s="44"/>
      <c r="Y181" s="45"/>
      <c r="Z181" s="44"/>
      <c r="AA181" s="36">
        <v>0</v>
      </c>
      <c r="AB181" s="44">
        <v>0</v>
      </c>
      <c r="AC181" s="45">
        <v>0</v>
      </c>
      <c r="AD181" s="44">
        <v>0</v>
      </c>
      <c r="AE181" s="44"/>
      <c r="AF181" s="44">
        <f>AE181*E181*F181*H181*K181</f>
        <v>0</v>
      </c>
      <c r="AG181" s="48">
        <v>10</v>
      </c>
      <c r="AH181" s="44">
        <f>AG181*$E181*$F181*$H181*$K181*AH$10</f>
        <v>157815</v>
      </c>
      <c r="AI181" s="45">
        <v>0</v>
      </c>
      <c r="AJ181" s="44">
        <f t="shared" si="808"/>
        <v>0</v>
      </c>
      <c r="AK181" s="44">
        <v>20</v>
      </c>
      <c r="AL181" s="44">
        <f t="shared" si="809"/>
        <v>378756</v>
      </c>
      <c r="AM181" s="36"/>
      <c r="AN181" s="44">
        <f t="shared" si="810"/>
        <v>0</v>
      </c>
      <c r="AO181" s="45"/>
      <c r="AP181" s="44">
        <f t="shared" si="811"/>
        <v>0</v>
      </c>
      <c r="AQ181" s="45">
        <v>0</v>
      </c>
      <c r="AR181" s="44">
        <f t="shared" si="812"/>
        <v>0</v>
      </c>
      <c r="AS181" s="45">
        <v>0</v>
      </c>
      <c r="AT181" s="44">
        <f t="shared" si="813"/>
        <v>0</v>
      </c>
      <c r="AU181" s="45"/>
      <c r="AV181" s="44">
        <f t="shared" si="814"/>
        <v>0</v>
      </c>
      <c r="AW181" s="45"/>
      <c r="AX181" s="44">
        <f t="shared" si="815"/>
        <v>0</v>
      </c>
      <c r="AY181" s="45"/>
      <c r="AZ181" s="44">
        <f t="shared" si="816"/>
        <v>0</v>
      </c>
      <c r="BA181" s="45">
        <v>0</v>
      </c>
      <c r="BB181" s="44">
        <f t="shared" si="817"/>
        <v>0</v>
      </c>
      <c r="BC181" s="44">
        <v>25</v>
      </c>
      <c r="BD181" s="44">
        <f t="shared" si="818"/>
        <v>394537.5</v>
      </c>
      <c r="BE181" s="44">
        <v>209</v>
      </c>
      <c r="BF181" s="44">
        <f t="shared" si="819"/>
        <v>3298333.5</v>
      </c>
      <c r="BG181" s="45">
        <v>0</v>
      </c>
      <c r="BH181" s="44">
        <f t="shared" si="820"/>
        <v>0</v>
      </c>
      <c r="BI181" s="45"/>
      <c r="BJ181" s="44">
        <f t="shared" si="821"/>
        <v>0</v>
      </c>
      <c r="BK181" s="44">
        <v>15</v>
      </c>
      <c r="BL181" s="44">
        <f t="shared" si="821"/>
        <v>236722.49999999997</v>
      </c>
      <c r="BM181" s="45">
        <v>0</v>
      </c>
      <c r="BN181" s="44">
        <f t="shared" si="822"/>
        <v>0</v>
      </c>
      <c r="BO181" s="45">
        <v>0</v>
      </c>
      <c r="BP181" s="44">
        <f t="shared" si="822"/>
        <v>0</v>
      </c>
      <c r="BQ181" s="81">
        <v>0</v>
      </c>
      <c r="BR181" s="44">
        <f t="shared" si="823"/>
        <v>0</v>
      </c>
      <c r="BS181" s="44">
        <v>40</v>
      </c>
      <c r="BT181" s="44">
        <f t="shared" si="824"/>
        <v>757512</v>
      </c>
      <c r="BU181" s="45">
        <v>0</v>
      </c>
      <c r="BV181" s="44">
        <f t="shared" si="825"/>
        <v>0</v>
      </c>
      <c r="BW181" s="47">
        <v>91</v>
      </c>
      <c r="BX181" s="44">
        <f t="shared" si="825"/>
        <v>1723339.8</v>
      </c>
      <c r="BY181" s="44">
        <v>5</v>
      </c>
      <c r="BZ181" s="44">
        <f t="shared" si="826"/>
        <v>94689</v>
      </c>
      <c r="CA181" s="48"/>
      <c r="CB181" s="44">
        <f t="shared" si="827"/>
        <v>0</v>
      </c>
      <c r="CC181" s="79">
        <v>85</v>
      </c>
      <c r="CD181" s="44">
        <f t="shared" si="828"/>
        <v>1609713</v>
      </c>
      <c r="CE181" s="45">
        <v>0</v>
      </c>
      <c r="CF181" s="44">
        <f t="shared" si="829"/>
        <v>0</v>
      </c>
      <c r="CG181" s="44">
        <v>13</v>
      </c>
      <c r="CH181" s="44">
        <f t="shared" si="830"/>
        <v>246191.4</v>
      </c>
      <c r="CI181" s="45">
        <v>0</v>
      </c>
      <c r="CJ181" s="44">
        <f t="shared" si="831"/>
        <v>0</v>
      </c>
      <c r="CK181" s="44">
        <v>15</v>
      </c>
      <c r="CL181" s="44">
        <f t="shared" si="832"/>
        <v>284067</v>
      </c>
      <c r="CM181" s="45"/>
      <c r="CN181" s="44">
        <f t="shared" si="833"/>
        <v>0</v>
      </c>
      <c r="CO181" s="45">
        <v>0</v>
      </c>
      <c r="CP181" s="44">
        <f t="shared" si="834"/>
        <v>0</v>
      </c>
      <c r="CQ181" s="44">
        <v>5</v>
      </c>
      <c r="CR181" s="44">
        <f t="shared" si="835"/>
        <v>125688.375</v>
      </c>
      <c r="CS181" s="44"/>
      <c r="CT181" s="44">
        <f t="shared" si="836"/>
        <v>0</v>
      </c>
      <c r="CU181" s="44"/>
      <c r="CV181" s="44"/>
      <c r="CW181" s="44"/>
      <c r="CX181" s="44"/>
      <c r="CY181" s="44"/>
      <c r="CZ181" s="44"/>
      <c r="DA181" s="44"/>
      <c r="DB181" s="44"/>
      <c r="DC181" s="44"/>
      <c r="DD181" s="44"/>
      <c r="DE181" s="50">
        <f t="shared" si="837"/>
        <v>535</v>
      </c>
      <c r="DF181" s="50">
        <f t="shared" si="837"/>
        <v>9338928.0749999993</v>
      </c>
    </row>
    <row r="182" spans="1:110" s="6" customFormat="1" ht="30" x14ac:dyDescent="0.25">
      <c r="A182" s="70"/>
      <c r="B182" s="70">
        <v>141</v>
      </c>
      <c r="C182" s="71" t="s">
        <v>454</v>
      </c>
      <c r="D182" s="35" t="s">
        <v>455</v>
      </c>
      <c r="E182" s="36">
        <v>15030</v>
      </c>
      <c r="F182" s="77">
        <v>1</v>
      </c>
      <c r="G182" s="38"/>
      <c r="H182" s="39">
        <v>1</v>
      </c>
      <c r="I182" s="40"/>
      <c r="J182" s="40"/>
      <c r="K182" s="41">
        <v>1.4</v>
      </c>
      <c r="L182" s="41">
        <v>1.68</v>
      </c>
      <c r="M182" s="41">
        <v>2.23</v>
      </c>
      <c r="N182" s="42">
        <v>2.57</v>
      </c>
      <c r="O182" s="51">
        <v>15</v>
      </c>
      <c r="P182" s="44">
        <f t="shared" si="805"/>
        <v>315630</v>
      </c>
      <c r="Q182" s="44">
        <v>100</v>
      </c>
      <c r="R182" s="44">
        <f>SUM(Q182*$E182*$F182*$H182*$K182*$R$10)</f>
        <v>2104200</v>
      </c>
      <c r="S182" s="45">
        <v>0</v>
      </c>
      <c r="T182" s="44">
        <f t="shared" si="806"/>
        <v>0</v>
      </c>
      <c r="U182" s="45">
        <v>0</v>
      </c>
      <c r="V182" s="44">
        <f t="shared" si="807"/>
        <v>0</v>
      </c>
      <c r="W182" s="45">
        <v>0</v>
      </c>
      <c r="X182" s="44"/>
      <c r="Y182" s="45"/>
      <c r="Z182" s="44"/>
      <c r="AA182" s="36">
        <v>0</v>
      </c>
      <c r="AB182" s="44">
        <v>0</v>
      </c>
      <c r="AC182" s="45">
        <v>0</v>
      </c>
      <c r="AD182" s="44">
        <v>0</v>
      </c>
      <c r="AE182" s="44">
        <v>100</v>
      </c>
      <c r="AF182" s="44">
        <f>AE182*E182*F182*H182*K182</f>
        <v>2104200</v>
      </c>
      <c r="AG182" s="48">
        <v>10</v>
      </c>
      <c r="AH182" s="44">
        <f>AG182*$E182*$F182*$H182*$K182*AH$10</f>
        <v>210420</v>
      </c>
      <c r="AI182" s="45">
        <v>0</v>
      </c>
      <c r="AJ182" s="44">
        <f t="shared" si="808"/>
        <v>0</v>
      </c>
      <c r="AK182" s="44">
        <v>28</v>
      </c>
      <c r="AL182" s="44">
        <f t="shared" si="809"/>
        <v>707011.2</v>
      </c>
      <c r="AM182" s="36"/>
      <c r="AN182" s="44">
        <f t="shared" si="810"/>
        <v>0</v>
      </c>
      <c r="AO182" s="45"/>
      <c r="AP182" s="44">
        <f t="shared" si="811"/>
        <v>0</v>
      </c>
      <c r="AQ182" s="45">
        <v>0</v>
      </c>
      <c r="AR182" s="44">
        <f t="shared" si="812"/>
        <v>0</v>
      </c>
      <c r="AS182" s="45">
        <v>0</v>
      </c>
      <c r="AT182" s="44">
        <f t="shared" si="813"/>
        <v>0</v>
      </c>
      <c r="AU182" s="45"/>
      <c r="AV182" s="44">
        <f t="shared" si="814"/>
        <v>0</v>
      </c>
      <c r="AW182" s="45"/>
      <c r="AX182" s="44">
        <f t="shared" si="815"/>
        <v>0</v>
      </c>
      <c r="AY182" s="45"/>
      <c r="AZ182" s="44">
        <f t="shared" si="816"/>
        <v>0</v>
      </c>
      <c r="BA182" s="45">
        <v>0</v>
      </c>
      <c r="BB182" s="44">
        <f t="shared" si="817"/>
        <v>0</v>
      </c>
      <c r="BC182" s="44">
        <v>8</v>
      </c>
      <c r="BD182" s="44">
        <f t="shared" si="818"/>
        <v>168336</v>
      </c>
      <c r="BE182" s="44"/>
      <c r="BF182" s="44">
        <f t="shared" si="819"/>
        <v>0</v>
      </c>
      <c r="BG182" s="45">
        <v>0</v>
      </c>
      <c r="BH182" s="44">
        <f t="shared" si="820"/>
        <v>0</v>
      </c>
      <c r="BI182" s="44"/>
      <c r="BJ182" s="44">
        <f t="shared" si="821"/>
        <v>0</v>
      </c>
      <c r="BK182" s="44">
        <v>24</v>
      </c>
      <c r="BL182" s="44">
        <f t="shared" si="821"/>
        <v>505007.99999999994</v>
      </c>
      <c r="BM182" s="45"/>
      <c r="BN182" s="44">
        <f t="shared" si="822"/>
        <v>0</v>
      </c>
      <c r="BO182" s="45">
        <v>0</v>
      </c>
      <c r="BP182" s="44">
        <f t="shared" si="822"/>
        <v>0</v>
      </c>
      <c r="BQ182" s="81"/>
      <c r="BR182" s="44">
        <f t="shared" si="823"/>
        <v>0</v>
      </c>
      <c r="BS182" s="44">
        <v>31</v>
      </c>
      <c r="BT182" s="44">
        <f t="shared" si="824"/>
        <v>782762.4</v>
      </c>
      <c r="BU182" s="45">
        <v>0</v>
      </c>
      <c r="BV182" s="44">
        <f t="shared" si="825"/>
        <v>0</v>
      </c>
      <c r="BW182" s="47">
        <v>101</v>
      </c>
      <c r="BX182" s="44">
        <f t="shared" si="825"/>
        <v>2550290.4</v>
      </c>
      <c r="BY182" s="44">
        <v>4</v>
      </c>
      <c r="BZ182" s="44">
        <f t="shared" si="826"/>
        <v>101001.59999999999</v>
      </c>
      <c r="CA182" s="48"/>
      <c r="CB182" s="44">
        <f t="shared" si="827"/>
        <v>0</v>
      </c>
      <c r="CC182" s="45"/>
      <c r="CD182" s="44">
        <f t="shared" si="828"/>
        <v>0</v>
      </c>
      <c r="CE182" s="45">
        <v>0</v>
      </c>
      <c r="CF182" s="44">
        <f t="shared" si="829"/>
        <v>0</v>
      </c>
      <c r="CG182" s="44">
        <v>14</v>
      </c>
      <c r="CH182" s="44">
        <f t="shared" si="830"/>
        <v>353505.6</v>
      </c>
      <c r="CI182" s="45">
        <v>0</v>
      </c>
      <c r="CJ182" s="44">
        <f t="shared" si="831"/>
        <v>0</v>
      </c>
      <c r="CK182" s="44">
        <v>12</v>
      </c>
      <c r="CL182" s="44">
        <f t="shared" si="832"/>
        <v>303004.79999999999</v>
      </c>
      <c r="CM182" s="45"/>
      <c r="CN182" s="44">
        <f t="shared" si="833"/>
        <v>0</v>
      </c>
      <c r="CO182" s="45"/>
      <c r="CP182" s="44">
        <f t="shared" si="834"/>
        <v>0</v>
      </c>
      <c r="CQ182" s="45"/>
      <c r="CR182" s="44">
        <f t="shared" si="835"/>
        <v>0</v>
      </c>
      <c r="CS182" s="44">
        <v>7</v>
      </c>
      <c r="CT182" s="44">
        <f t="shared" si="836"/>
        <v>270389.7</v>
      </c>
      <c r="CU182" s="44"/>
      <c r="CV182" s="44"/>
      <c r="CW182" s="44"/>
      <c r="CX182" s="44"/>
      <c r="CY182" s="44"/>
      <c r="CZ182" s="44"/>
      <c r="DA182" s="44"/>
      <c r="DB182" s="44"/>
      <c r="DC182" s="44"/>
      <c r="DD182" s="44"/>
      <c r="DE182" s="50">
        <f t="shared" si="837"/>
        <v>454</v>
      </c>
      <c r="DF182" s="50">
        <f t="shared" si="837"/>
        <v>10475759.699999999</v>
      </c>
    </row>
    <row r="183" spans="1:110" s="6" customFormat="1" ht="30" x14ac:dyDescent="0.25">
      <c r="A183" s="70"/>
      <c r="B183" s="70">
        <v>142</v>
      </c>
      <c r="C183" s="71" t="s">
        <v>456</v>
      </c>
      <c r="D183" s="35" t="s">
        <v>457</v>
      </c>
      <c r="E183" s="36">
        <v>15030</v>
      </c>
      <c r="F183" s="37">
        <v>4.34</v>
      </c>
      <c r="G183" s="38"/>
      <c r="H183" s="39">
        <v>1</v>
      </c>
      <c r="I183" s="40"/>
      <c r="J183" s="40"/>
      <c r="K183" s="41">
        <v>1.4</v>
      </c>
      <c r="L183" s="41">
        <v>1.68</v>
      </c>
      <c r="M183" s="41">
        <v>2.23</v>
      </c>
      <c r="N183" s="42">
        <v>2.57</v>
      </c>
      <c r="O183" s="51"/>
      <c r="P183" s="44">
        <f t="shared" si="805"/>
        <v>0</v>
      </c>
      <c r="Q183" s="44">
        <v>0</v>
      </c>
      <c r="R183" s="44">
        <f>SUM(Q183*$E183*$F183*$H183*$K183*$R$10)</f>
        <v>0</v>
      </c>
      <c r="S183" s="45"/>
      <c r="T183" s="44">
        <f t="shared" si="806"/>
        <v>0</v>
      </c>
      <c r="U183" s="45"/>
      <c r="V183" s="44">
        <f t="shared" si="807"/>
        <v>0</v>
      </c>
      <c r="W183" s="45"/>
      <c r="X183" s="44"/>
      <c r="Y183" s="45"/>
      <c r="Z183" s="44"/>
      <c r="AA183" s="36"/>
      <c r="AB183" s="44"/>
      <c r="AC183" s="45"/>
      <c r="AD183" s="44"/>
      <c r="AE183" s="45"/>
      <c r="AF183" s="44"/>
      <c r="AG183" s="45"/>
      <c r="AH183" s="44">
        <f t="shared" ref="AH183:AH185" si="838">AG183*$E183*$F183*$H183*$K183*AH$10</f>
        <v>0</v>
      </c>
      <c r="AI183" s="45">
        <v>0</v>
      </c>
      <c r="AJ183" s="44">
        <f t="shared" si="808"/>
        <v>0</v>
      </c>
      <c r="AK183" s="45"/>
      <c r="AL183" s="44">
        <f>AK183*$E183*$F183*$H183*$L183*$AD$10</f>
        <v>0</v>
      </c>
      <c r="AM183" s="36"/>
      <c r="AN183" s="44">
        <f t="shared" si="810"/>
        <v>0</v>
      </c>
      <c r="AO183" s="45"/>
      <c r="AP183" s="44">
        <f t="shared" si="811"/>
        <v>0</v>
      </c>
      <c r="AQ183" s="45"/>
      <c r="AR183" s="44">
        <f t="shared" si="812"/>
        <v>0</v>
      </c>
      <c r="AS183" s="45"/>
      <c r="AT183" s="44">
        <f t="shared" si="813"/>
        <v>0</v>
      </c>
      <c r="AU183" s="45"/>
      <c r="AV183" s="44">
        <f t="shared" si="814"/>
        <v>0</v>
      </c>
      <c r="AW183" s="45"/>
      <c r="AX183" s="44">
        <f t="shared" si="815"/>
        <v>0</v>
      </c>
      <c r="AY183" s="45"/>
      <c r="AZ183" s="44">
        <f t="shared" si="816"/>
        <v>0</v>
      </c>
      <c r="BA183" s="45"/>
      <c r="BB183" s="44">
        <f t="shared" si="817"/>
        <v>0</v>
      </c>
      <c r="BC183" s="45"/>
      <c r="BD183" s="44">
        <f t="shared" si="818"/>
        <v>0</v>
      </c>
      <c r="BE183" s="44"/>
      <c r="BF183" s="44">
        <f t="shared" si="819"/>
        <v>0</v>
      </c>
      <c r="BG183" s="45"/>
      <c r="BH183" s="44">
        <f t="shared" si="820"/>
        <v>0</v>
      </c>
      <c r="BI183" s="45"/>
      <c r="BJ183" s="44">
        <f t="shared" si="821"/>
        <v>0</v>
      </c>
      <c r="BK183" s="45"/>
      <c r="BL183" s="44">
        <f t="shared" si="821"/>
        <v>0</v>
      </c>
      <c r="BM183" s="45"/>
      <c r="BN183" s="44">
        <f t="shared" si="822"/>
        <v>0</v>
      </c>
      <c r="BO183" s="45"/>
      <c r="BP183" s="44">
        <f t="shared" si="822"/>
        <v>0</v>
      </c>
      <c r="BQ183" s="81"/>
      <c r="BR183" s="44">
        <f t="shared" si="823"/>
        <v>0</v>
      </c>
      <c r="BS183" s="49"/>
      <c r="BT183" s="44">
        <f t="shared" si="824"/>
        <v>0</v>
      </c>
      <c r="BU183" s="45"/>
      <c r="BV183" s="44">
        <f t="shared" si="825"/>
        <v>0</v>
      </c>
      <c r="BW183" s="47">
        <v>1</v>
      </c>
      <c r="BX183" s="44">
        <f t="shared" si="825"/>
        <v>109586.73599999999</v>
      </c>
      <c r="BY183" s="45"/>
      <c r="BZ183" s="44">
        <f t="shared" si="826"/>
        <v>0</v>
      </c>
      <c r="CA183" s="48"/>
      <c r="CB183" s="44">
        <f t="shared" si="827"/>
        <v>0</v>
      </c>
      <c r="CC183" s="45"/>
      <c r="CD183" s="44">
        <f t="shared" si="828"/>
        <v>0</v>
      </c>
      <c r="CE183" s="45"/>
      <c r="CF183" s="44">
        <f t="shared" si="829"/>
        <v>0</v>
      </c>
      <c r="CG183" s="44"/>
      <c r="CH183" s="44">
        <f t="shared" si="830"/>
        <v>0</v>
      </c>
      <c r="CI183" s="45"/>
      <c r="CJ183" s="44">
        <f t="shared" si="831"/>
        <v>0</v>
      </c>
      <c r="CK183" s="49"/>
      <c r="CL183" s="44">
        <f t="shared" si="832"/>
        <v>0</v>
      </c>
      <c r="CM183" s="45"/>
      <c r="CN183" s="44">
        <f t="shared" si="833"/>
        <v>0</v>
      </c>
      <c r="CO183" s="45"/>
      <c r="CP183" s="44">
        <f t="shared" si="834"/>
        <v>0</v>
      </c>
      <c r="CQ183" s="45"/>
      <c r="CR183" s="44">
        <f t="shared" si="835"/>
        <v>0</v>
      </c>
      <c r="CS183" s="45"/>
      <c r="CT183" s="44">
        <f t="shared" si="836"/>
        <v>0</v>
      </c>
      <c r="CU183" s="44"/>
      <c r="CV183" s="44"/>
      <c r="CW183" s="44"/>
      <c r="CX183" s="44"/>
      <c r="CY183" s="44"/>
      <c r="CZ183" s="44"/>
      <c r="DA183" s="44"/>
      <c r="DB183" s="44"/>
      <c r="DC183" s="44"/>
      <c r="DD183" s="44"/>
      <c r="DE183" s="50">
        <f t="shared" si="837"/>
        <v>1</v>
      </c>
      <c r="DF183" s="50">
        <f t="shared" si="837"/>
        <v>109586.73599999999</v>
      </c>
    </row>
    <row r="184" spans="1:110" s="6" customFormat="1" ht="30" x14ac:dyDescent="0.25">
      <c r="A184" s="70"/>
      <c r="B184" s="70">
        <v>143</v>
      </c>
      <c r="C184" s="71" t="s">
        <v>458</v>
      </c>
      <c r="D184" s="72" t="s">
        <v>459</v>
      </c>
      <c r="E184" s="36">
        <v>15030</v>
      </c>
      <c r="F184" s="37">
        <v>1.29</v>
      </c>
      <c r="G184" s="38"/>
      <c r="H184" s="39">
        <v>1</v>
      </c>
      <c r="I184" s="40"/>
      <c r="J184" s="40"/>
      <c r="K184" s="41">
        <v>1.4</v>
      </c>
      <c r="L184" s="41">
        <v>1.68</v>
      </c>
      <c r="M184" s="41">
        <v>2.23</v>
      </c>
      <c r="N184" s="42">
        <v>2.57</v>
      </c>
      <c r="O184" s="51">
        <v>0</v>
      </c>
      <c r="P184" s="44">
        <f t="shared" si="805"/>
        <v>0</v>
      </c>
      <c r="Q184" s="45">
        <v>0</v>
      </c>
      <c r="R184" s="44">
        <f t="shared" ref="R184:R185" si="839">SUM(Q184*$E184*$F184*$H184*$K184*$R$10)</f>
        <v>0</v>
      </c>
      <c r="S184" s="45">
        <v>0</v>
      </c>
      <c r="T184" s="44">
        <f t="shared" si="806"/>
        <v>0</v>
      </c>
      <c r="U184" s="45">
        <v>0</v>
      </c>
      <c r="V184" s="44">
        <f t="shared" si="807"/>
        <v>0</v>
      </c>
      <c r="W184" s="45">
        <v>0</v>
      </c>
      <c r="X184" s="44"/>
      <c r="Y184" s="45"/>
      <c r="Z184" s="44"/>
      <c r="AA184" s="36"/>
      <c r="AB184" s="44"/>
      <c r="AC184" s="45"/>
      <c r="AD184" s="44"/>
      <c r="AE184" s="45"/>
      <c r="AF184" s="44"/>
      <c r="AG184" s="45">
        <v>0</v>
      </c>
      <c r="AH184" s="44">
        <f t="shared" si="838"/>
        <v>0</v>
      </c>
      <c r="AI184" s="45"/>
      <c r="AJ184" s="44">
        <f t="shared" si="808"/>
        <v>0</v>
      </c>
      <c r="AK184" s="45"/>
      <c r="AL184" s="44">
        <f>AK184*$E184*$F184*$H184*$L184*$AD$10</f>
        <v>0</v>
      </c>
      <c r="AM184" s="36"/>
      <c r="AN184" s="44">
        <f t="shared" si="810"/>
        <v>0</v>
      </c>
      <c r="AO184" s="45"/>
      <c r="AP184" s="44">
        <f t="shared" si="811"/>
        <v>0</v>
      </c>
      <c r="AQ184" s="45">
        <v>0</v>
      </c>
      <c r="AR184" s="44">
        <f t="shared" si="812"/>
        <v>0</v>
      </c>
      <c r="AS184" s="45">
        <v>0</v>
      </c>
      <c r="AT184" s="44">
        <f t="shared" si="813"/>
        <v>0</v>
      </c>
      <c r="AU184" s="45"/>
      <c r="AV184" s="44">
        <f t="shared" si="814"/>
        <v>0</v>
      </c>
      <c r="AW184" s="45"/>
      <c r="AX184" s="44">
        <f t="shared" si="815"/>
        <v>0</v>
      </c>
      <c r="AY184" s="45"/>
      <c r="AZ184" s="44">
        <f t="shared" si="816"/>
        <v>0</v>
      </c>
      <c r="BA184" s="45">
        <v>0</v>
      </c>
      <c r="BB184" s="44">
        <f t="shared" si="817"/>
        <v>0</v>
      </c>
      <c r="BC184" s="45">
        <v>0</v>
      </c>
      <c r="BD184" s="44">
        <f t="shared" si="818"/>
        <v>0</v>
      </c>
      <c r="BE184" s="45">
        <v>0</v>
      </c>
      <c r="BF184" s="44">
        <f t="shared" si="819"/>
        <v>0</v>
      </c>
      <c r="BG184" s="45">
        <v>0</v>
      </c>
      <c r="BH184" s="44">
        <f t="shared" si="820"/>
        <v>0</v>
      </c>
      <c r="BI184" s="45">
        <v>0</v>
      </c>
      <c r="BJ184" s="44">
        <f t="shared" si="821"/>
        <v>0</v>
      </c>
      <c r="BK184" s="45"/>
      <c r="BL184" s="44">
        <f t="shared" si="821"/>
        <v>0</v>
      </c>
      <c r="BM184" s="45">
        <v>0</v>
      </c>
      <c r="BN184" s="44">
        <f t="shared" si="822"/>
        <v>0</v>
      </c>
      <c r="BO184" s="45">
        <v>0</v>
      </c>
      <c r="BP184" s="44">
        <f t="shared" si="822"/>
        <v>0</v>
      </c>
      <c r="BQ184" s="81">
        <v>0</v>
      </c>
      <c r="BR184" s="44">
        <f t="shared" si="823"/>
        <v>0</v>
      </c>
      <c r="BS184" s="45">
        <v>0</v>
      </c>
      <c r="BT184" s="44">
        <f t="shared" si="824"/>
        <v>0</v>
      </c>
      <c r="BU184" s="45">
        <v>0</v>
      </c>
      <c r="BV184" s="44">
        <f t="shared" si="825"/>
        <v>0</v>
      </c>
      <c r="BW184" s="48"/>
      <c r="BX184" s="44">
        <f t="shared" si="825"/>
        <v>0</v>
      </c>
      <c r="BY184" s="45"/>
      <c r="BZ184" s="44">
        <f t="shared" si="826"/>
        <v>0</v>
      </c>
      <c r="CA184" s="48"/>
      <c r="CB184" s="44">
        <f t="shared" si="827"/>
        <v>0</v>
      </c>
      <c r="CC184" s="45">
        <v>0</v>
      </c>
      <c r="CD184" s="44">
        <f t="shared" si="828"/>
        <v>0</v>
      </c>
      <c r="CE184" s="45">
        <v>0</v>
      </c>
      <c r="CF184" s="44">
        <f t="shared" si="829"/>
        <v>0</v>
      </c>
      <c r="CG184" s="44">
        <v>0</v>
      </c>
      <c r="CH184" s="44">
        <f t="shared" si="830"/>
        <v>0</v>
      </c>
      <c r="CI184" s="45">
        <v>0</v>
      </c>
      <c r="CJ184" s="44">
        <f t="shared" si="831"/>
        <v>0</v>
      </c>
      <c r="CK184" s="45"/>
      <c r="CL184" s="44">
        <f t="shared" si="832"/>
        <v>0</v>
      </c>
      <c r="CM184" s="45"/>
      <c r="CN184" s="44">
        <f t="shared" si="833"/>
        <v>0</v>
      </c>
      <c r="CO184" s="45">
        <v>0</v>
      </c>
      <c r="CP184" s="44">
        <f t="shared" si="834"/>
        <v>0</v>
      </c>
      <c r="CQ184" s="45">
        <v>0</v>
      </c>
      <c r="CR184" s="44">
        <f t="shared" si="835"/>
        <v>0</v>
      </c>
      <c r="CS184" s="45">
        <v>0</v>
      </c>
      <c r="CT184" s="44">
        <f t="shared" si="836"/>
        <v>0</v>
      </c>
      <c r="CU184" s="44"/>
      <c r="CV184" s="44"/>
      <c r="CW184" s="44"/>
      <c r="CX184" s="44"/>
      <c r="CY184" s="44"/>
      <c r="CZ184" s="44"/>
      <c r="DA184" s="44"/>
      <c r="DB184" s="44"/>
      <c r="DC184" s="44"/>
      <c r="DD184" s="44"/>
      <c r="DE184" s="50">
        <f t="shared" si="837"/>
        <v>0</v>
      </c>
      <c r="DF184" s="50">
        <f t="shared" si="837"/>
        <v>0</v>
      </c>
    </row>
    <row r="185" spans="1:110" s="6" customFormat="1" ht="16.5" x14ac:dyDescent="0.25">
      <c r="A185" s="70"/>
      <c r="B185" s="70">
        <v>144</v>
      </c>
      <c r="C185" s="71" t="s">
        <v>460</v>
      </c>
      <c r="D185" s="72" t="s">
        <v>461</v>
      </c>
      <c r="E185" s="36">
        <v>15030</v>
      </c>
      <c r="F185" s="37">
        <v>2.6</v>
      </c>
      <c r="G185" s="38"/>
      <c r="H185" s="111">
        <v>0.9</v>
      </c>
      <c r="I185" s="40"/>
      <c r="J185" s="40"/>
      <c r="K185" s="41">
        <v>1.4</v>
      </c>
      <c r="L185" s="41">
        <v>1.68</v>
      </c>
      <c r="M185" s="41">
        <v>2.23</v>
      </c>
      <c r="N185" s="42">
        <v>2.57</v>
      </c>
      <c r="O185" s="51">
        <v>0</v>
      </c>
      <c r="P185" s="44">
        <f t="shared" si="805"/>
        <v>0</v>
      </c>
      <c r="Q185" s="45">
        <v>0</v>
      </c>
      <c r="R185" s="44">
        <f t="shared" si="839"/>
        <v>0</v>
      </c>
      <c r="S185" s="45">
        <v>0</v>
      </c>
      <c r="T185" s="44">
        <f t="shared" si="806"/>
        <v>0</v>
      </c>
      <c r="U185" s="45">
        <v>0</v>
      </c>
      <c r="V185" s="44">
        <f t="shared" si="807"/>
        <v>0</v>
      </c>
      <c r="W185" s="45">
        <v>0</v>
      </c>
      <c r="X185" s="44"/>
      <c r="Y185" s="45"/>
      <c r="Z185" s="44"/>
      <c r="AA185" s="36"/>
      <c r="AB185" s="44"/>
      <c r="AC185" s="45"/>
      <c r="AD185" s="44"/>
      <c r="AE185" s="45"/>
      <c r="AF185" s="44"/>
      <c r="AG185" s="45">
        <v>0</v>
      </c>
      <c r="AH185" s="44">
        <f t="shared" si="838"/>
        <v>0</v>
      </c>
      <c r="AI185" s="45"/>
      <c r="AJ185" s="44">
        <f t="shared" si="808"/>
        <v>0</v>
      </c>
      <c r="AK185" s="45">
        <v>0</v>
      </c>
      <c r="AL185" s="44">
        <f>AK185*$E185*$F185*$H185*$L185*$AD$10</f>
        <v>0</v>
      </c>
      <c r="AM185" s="36"/>
      <c r="AN185" s="44">
        <f t="shared" si="810"/>
        <v>0</v>
      </c>
      <c r="AO185" s="45"/>
      <c r="AP185" s="44">
        <f t="shared" si="811"/>
        <v>0</v>
      </c>
      <c r="AQ185" s="45">
        <v>0</v>
      </c>
      <c r="AR185" s="44">
        <f t="shared" si="812"/>
        <v>0</v>
      </c>
      <c r="AS185" s="45">
        <v>0</v>
      </c>
      <c r="AT185" s="44">
        <f t="shared" si="813"/>
        <v>0</v>
      </c>
      <c r="AU185" s="45"/>
      <c r="AV185" s="44">
        <f t="shared" si="814"/>
        <v>0</v>
      </c>
      <c r="AW185" s="45"/>
      <c r="AX185" s="44">
        <f t="shared" si="815"/>
        <v>0</v>
      </c>
      <c r="AY185" s="45"/>
      <c r="AZ185" s="44">
        <f t="shared" si="816"/>
        <v>0</v>
      </c>
      <c r="BA185" s="45">
        <v>0</v>
      </c>
      <c r="BB185" s="44">
        <f t="shared" si="817"/>
        <v>0</v>
      </c>
      <c r="BC185" s="45">
        <v>0</v>
      </c>
      <c r="BD185" s="44">
        <f t="shared" si="818"/>
        <v>0</v>
      </c>
      <c r="BE185" s="45">
        <v>0</v>
      </c>
      <c r="BF185" s="44">
        <f t="shared" si="819"/>
        <v>0</v>
      </c>
      <c r="BG185" s="45">
        <v>0</v>
      </c>
      <c r="BH185" s="44">
        <f t="shared" si="820"/>
        <v>0</v>
      </c>
      <c r="BI185" s="45">
        <v>0</v>
      </c>
      <c r="BJ185" s="44">
        <f t="shared" si="821"/>
        <v>0</v>
      </c>
      <c r="BK185" s="45"/>
      <c r="BL185" s="44">
        <f t="shared" si="821"/>
        <v>0</v>
      </c>
      <c r="BM185" s="45">
        <v>0</v>
      </c>
      <c r="BN185" s="44">
        <f t="shared" si="822"/>
        <v>0</v>
      </c>
      <c r="BO185" s="45">
        <v>0</v>
      </c>
      <c r="BP185" s="44">
        <f t="shared" si="822"/>
        <v>0</v>
      </c>
      <c r="BQ185" s="81">
        <v>0</v>
      </c>
      <c r="BR185" s="44">
        <f t="shared" si="823"/>
        <v>0</v>
      </c>
      <c r="BS185" s="45">
        <v>0</v>
      </c>
      <c r="BT185" s="44">
        <f t="shared" si="824"/>
        <v>0</v>
      </c>
      <c r="BU185" s="45">
        <v>0</v>
      </c>
      <c r="BV185" s="44">
        <f t="shared" si="825"/>
        <v>0</v>
      </c>
      <c r="BW185" s="48">
        <v>0</v>
      </c>
      <c r="BX185" s="44">
        <f t="shared" si="825"/>
        <v>0</v>
      </c>
      <c r="BY185" s="45">
        <v>0</v>
      </c>
      <c r="BZ185" s="44">
        <f t="shared" si="826"/>
        <v>0</v>
      </c>
      <c r="CA185" s="48"/>
      <c r="CB185" s="44">
        <f t="shared" si="827"/>
        <v>0</v>
      </c>
      <c r="CC185" s="45">
        <v>0</v>
      </c>
      <c r="CD185" s="44">
        <f t="shared" si="828"/>
        <v>0</v>
      </c>
      <c r="CE185" s="45">
        <v>0</v>
      </c>
      <c r="CF185" s="44">
        <f t="shared" si="829"/>
        <v>0</v>
      </c>
      <c r="CG185" s="44"/>
      <c r="CH185" s="44">
        <f t="shared" si="830"/>
        <v>0</v>
      </c>
      <c r="CI185" s="45">
        <v>0</v>
      </c>
      <c r="CJ185" s="44">
        <f t="shared" si="831"/>
        <v>0</v>
      </c>
      <c r="CK185" s="45"/>
      <c r="CL185" s="44">
        <f t="shared" si="832"/>
        <v>0</v>
      </c>
      <c r="CM185" s="45"/>
      <c r="CN185" s="44">
        <f t="shared" si="833"/>
        <v>0</v>
      </c>
      <c r="CO185" s="45">
        <v>0</v>
      </c>
      <c r="CP185" s="44">
        <f t="shared" si="834"/>
        <v>0</v>
      </c>
      <c r="CQ185" s="45">
        <v>0</v>
      </c>
      <c r="CR185" s="44">
        <f t="shared" si="835"/>
        <v>0</v>
      </c>
      <c r="CS185" s="45">
        <v>0</v>
      </c>
      <c r="CT185" s="44">
        <f t="shared" si="836"/>
        <v>0</v>
      </c>
      <c r="CU185" s="44"/>
      <c r="CV185" s="44"/>
      <c r="CW185" s="44"/>
      <c r="CX185" s="44"/>
      <c r="CY185" s="44"/>
      <c r="CZ185" s="44"/>
      <c r="DA185" s="44"/>
      <c r="DB185" s="44"/>
      <c r="DC185" s="44"/>
      <c r="DD185" s="44"/>
      <c r="DE185" s="50">
        <f t="shared" si="837"/>
        <v>0</v>
      </c>
      <c r="DF185" s="50">
        <f t="shared" si="837"/>
        <v>0</v>
      </c>
    </row>
    <row r="186" spans="1:110" ht="15" x14ac:dyDescent="0.25">
      <c r="A186" s="163">
        <v>32</v>
      </c>
      <c r="B186" s="163"/>
      <c r="C186" s="190" t="s">
        <v>462</v>
      </c>
      <c r="D186" s="169" t="s">
        <v>463</v>
      </c>
      <c r="E186" s="175">
        <v>15030</v>
      </c>
      <c r="F186" s="180"/>
      <c r="G186" s="177"/>
      <c r="H186" s="167"/>
      <c r="I186" s="146"/>
      <c r="J186" s="146"/>
      <c r="K186" s="41">
        <v>1.4</v>
      </c>
      <c r="L186" s="41">
        <v>1.68</v>
      </c>
      <c r="M186" s="41">
        <v>2.23</v>
      </c>
      <c r="N186" s="42">
        <v>2.57</v>
      </c>
      <c r="O186" s="181">
        <f t="shared" ref="O186:BZ186" si="840">SUM(O187:O194)</f>
        <v>0</v>
      </c>
      <c r="P186" s="181">
        <f t="shared" si="840"/>
        <v>0</v>
      </c>
      <c r="Q186" s="181">
        <f t="shared" si="840"/>
        <v>0</v>
      </c>
      <c r="R186" s="181">
        <f t="shared" si="840"/>
        <v>0</v>
      </c>
      <c r="S186" s="181">
        <f t="shared" si="840"/>
        <v>0</v>
      </c>
      <c r="T186" s="181">
        <f t="shared" si="840"/>
        <v>0</v>
      </c>
      <c r="U186" s="155">
        <f t="shared" si="840"/>
        <v>0</v>
      </c>
      <c r="V186" s="155">
        <f t="shared" si="840"/>
        <v>0</v>
      </c>
      <c r="W186" s="155">
        <f t="shared" si="840"/>
        <v>0</v>
      </c>
      <c r="X186" s="155">
        <f t="shared" si="840"/>
        <v>0</v>
      </c>
      <c r="Y186" s="155">
        <f t="shared" si="840"/>
        <v>0</v>
      </c>
      <c r="Z186" s="155">
        <f t="shared" si="840"/>
        <v>0</v>
      </c>
      <c r="AA186" s="155">
        <f t="shared" si="840"/>
        <v>0</v>
      </c>
      <c r="AB186" s="155">
        <f t="shared" si="840"/>
        <v>0</v>
      </c>
      <c r="AC186" s="155">
        <f t="shared" si="840"/>
        <v>0</v>
      </c>
      <c r="AD186" s="155">
        <f t="shared" si="840"/>
        <v>0</v>
      </c>
      <c r="AE186" s="155">
        <f t="shared" si="840"/>
        <v>0</v>
      </c>
      <c r="AF186" s="155">
        <f t="shared" si="840"/>
        <v>0</v>
      </c>
      <c r="AG186" s="155">
        <f t="shared" si="840"/>
        <v>0</v>
      </c>
      <c r="AH186" s="155">
        <f t="shared" si="840"/>
        <v>0</v>
      </c>
      <c r="AI186" s="155">
        <f t="shared" si="840"/>
        <v>0</v>
      </c>
      <c r="AJ186" s="155">
        <f t="shared" si="840"/>
        <v>0</v>
      </c>
      <c r="AK186" s="155">
        <f t="shared" si="840"/>
        <v>0</v>
      </c>
      <c r="AL186" s="155">
        <f t="shared" si="840"/>
        <v>0</v>
      </c>
      <c r="AM186" s="155">
        <f t="shared" si="840"/>
        <v>0</v>
      </c>
      <c r="AN186" s="155">
        <f t="shared" si="840"/>
        <v>0</v>
      </c>
      <c r="AO186" s="155">
        <f t="shared" si="840"/>
        <v>0</v>
      </c>
      <c r="AP186" s="155">
        <f t="shared" si="840"/>
        <v>0</v>
      </c>
      <c r="AQ186" s="155">
        <f t="shared" si="840"/>
        <v>0</v>
      </c>
      <c r="AR186" s="155">
        <f t="shared" si="840"/>
        <v>0</v>
      </c>
      <c r="AS186" s="155">
        <f t="shared" si="840"/>
        <v>0</v>
      </c>
      <c r="AT186" s="155">
        <f t="shared" si="840"/>
        <v>0</v>
      </c>
      <c r="AU186" s="155">
        <f t="shared" si="840"/>
        <v>0</v>
      </c>
      <c r="AV186" s="155">
        <f t="shared" si="840"/>
        <v>0</v>
      </c>
      <c r="AW186" s="155">
        <f t="shared" si="840"/>
        <v>0</v>
      </c>
      <c r="AX186" s="155">
        <f t="shared" si="840"/>
        <v>0</v>
      </c>
      <c r="AY186" s="155">
        <f t="shared" si="840"/>
        <v>0</v>
      </c>
      <c r="AZ186" s="155">
        <f t="shared" si="840"/>
        <v>0</v>
      </c>
      <c r="BA186" s="155">
        <f t="shared" si="840"/>
        <v>0</v>
      </c>
      <c r="BB186" s="155">
        <f t="shared" si="840"/>
        <v>0</v>
      </c>
      <c r="BC186" s="155">
        <f t="shared" si="840"/>
        <v>0</v>
      </c>
      <c r="BD186" s="155">
        <f t="shared" si="840"/>
        <v>0</v>
      </c>
      <c r="BE186" s="155">
        <f t="shared" si="840"/>
        <v>0</v>
      </c>
      <c r="BF186" s="155">
        <f t="shared" si="840"/>
        <v>0</v>
      </c>
      <c r="BG186" s="155">
        <f t="shared" si="840"/>
        <v>0</v>
      </c>
      <c r="BH186" s="155">
        <f t="shared" si="840"/>
        <v>0</v>
      </c>
      <c r="BI186" s="155">
        <f t="shared" si="840"/>
        <v>0</v>
      </c>
      <c r="BJ186" s="155">
        <f t="shared" si="840"/>
        <v>0</v>
      </c>
      <c r="BK186" s="155">
        <f t="shared" si="840"/>
        <v>1</v>
      </c>
      <c r="BL186" s="155">
        <f t="shared" si="840"/>
        <v>44398.619999999995</v>
      </c>
      <c r="BM186" s="155">
        <f t="shared" si="840"/>
        <v>0</v>
      </c>
      <c r="BN186" s="155">
        <f t="shared" si="840"/>
        <v>0</v>
      </c>
      <c r="BO186" s="155">
        <f t="shared" si="840"/>
        <v>0</v>
      </c>
      <c r="BP186" s="155">
        <f t="shared" si="840"/>
        <v>0</v>
      </c>
      <c r="BQ186" s="155">
        <f t="shared" si="840"/>
        <v>0</v>
      </c>
      <c r="BR186" s="155">
        <f t="shared" si="840"/>
        <v>0</v>
      </c>
      <c r="BS186" s="155">
        <f t="shared" si="840"/>
        <v>0</v>
      </c>
      <c r="BT186" s="155">
        <f t="shared" si="840"/>
        <v>0</v>
      </c>
      <c r="BU186" s="155">
        <f t="shared" si="840"/>
        <v>0</v>
      </c>
      <c r="BV186" s="155">
        <f t="shared" si="840"/>
        <v>0</v>
      </c>
      <c r="BW186" s="155">
        <f t="shared" si="840"/>
        <v>0</v>
      </c>
      <c r="BX186" s="155">
        <f t="shared" si="840"/>
        <v>0</v>
      </c>
      <c r="BY186" s="155">
        <f t="shared" si="840"/>
        <v>0</v>
      </c>
      <c r="BZ186" s="155">
        <f t="shared" si="840"/>
        <v>0</v>
      </c>
      <c r="CA186" s="155">
        <f t="shared" ref="CA186:DF186" si="841">SUM(CA187:CA194)</f>
        <v>0</v>
      </c>
      <c r="CB186" s="155">
        <f t="shared" si="841"/>
        <v>0</v>
      </c>
      <c r="CC186" s="155">
        <f t="shared" si="841"/>
        <v>0</v>
      </c>
      <c r="CD186" s="155">
        <f t="shared" si="841"/>
        <v>0</v>
      </c>
      <c r="CE186" s="155">
        <f t="shared" si="841"/>
        <v>0</v>
      </c>
      <c r="CF186" s="155">
        <f t="shared" si="841"/>
        <v>0</v>
      </c>
      <c r="CG186" s="155">
        <f t="shared" si="841"/>
        <v>0</v>
      </c>
      <c r="CH186" s="155">
        <f t="shared" si="841"/>
        <v>0</v>
      </c>
      <c r="CI186" s="155">
        <f t="shared" si="841"/>
        <v>0</v>
      </c>
      <c r="CJ186" s="155">
        <f t="shared" si="841"/>
        <v>0</v>
      </c>
      <c r="CK186" s="155">
        <f t="shared" si="841"/>
        <v>0</v>
      </c>
      <c r="CL186" s="155">
        <f t="shared" si="841"/>
        <v>0</v>
      </c>
      <c r="CM186" s="155">
        <f t="shared" si="841"/>
        <v>0</v>
      </c>
      <c r="CN186" s="155">
        <f t="shared" si="841"/>
        <v>0</v>
      </c>
      <c r="CO186" s="155">
        <f t="shared" si="841"/>
        <v>0</v>
      </c>
      <c r="CP186" s="155">
        <f t="shared" si="841"/>
        <v>0</v>
      </c>
      <c r="CQ186" s="155">
        <f t="shared" si="841"/>
        <v>0</v>
      </c>
      <c r="CR186" s="155">
        <f t="shared" si="841"/>
        <v>0</v>
      </c>
      <c r="CS186" s="155">
        <f t="shared" si="841"/>
        <v>0</v>
      </c>
      <c r="CT186" s="155">
        <f t="shared" si="841"/>
        <v>0</v>
      </c>
      <c r="CU186" s="155">
        <f t="shared" si="841"/>
        <v>0</v>
      </c>
      <c r="CV186" s="155">
        <f t="shared" si="841"/>
        <v>0</v>
      </c>
      <c r="CW186" s="155">
        <f t="shared" si="841"/>
        <v>50</v>
      </c>
      <c r="CX186" s="155">
        <f t="shared" si="841"/>
        <v>4481946</v>
      </c>
      <c r="CY186" s="155">
        <f t="shared" si="841"/>
        <v>0</v>
      </c>
      <c r="CZ186" s="155">
        <f t="shared" si="841"/>
        <v>0</v>
      </c>
      <c r="DA186" s="155">
        <f t="shared" si="841"/>
        <v>0</v>
      </c>
      <c r="DB186" s="155">
        <f t="shared" si="841"/>
        <v>0</v>
      </c>
      <c r="DC186" s="155">
        <f t="shared" si="841"/>
        <v>0</v>
      </c>
      <c r="DD186" s="155">
        <f t="shared" si="841"/>
        <v>0</v>
      </c>
      <c r="DE186" s="155">
        <f t="shared" si="841"/>
        <v>51</v>
      </c>
      <c r="DF186" s="155">
        <f t="shared" si="841"/>
        <v>4526344.62</v>
      </c>
    </row>
    <row r="187" spans="1:110" s="6" customFormat="1" ht="30" x14ac:dyDescent="0.25">
      <c r="A187" s="70"/>
      <c r="B187" s="70">
        <v>145</v>
      </c>
      <c r="C187" s="71" t="s">
        <v>464</v>
      </c>
      <c r="D187" s="72" t="s">
        <v>465</v>
      </c>
      <c r="E187" s="36">
        <v>15030</v>
      </c>
      <c r="F187" s="37">
        <v>2.11</v>
      </c>
      <c r="G187" s="38"/>
      <c r="H187" s="39">
        <v>1</v>
      </c>
      <c r="I187" s="40"/>
      <c r="J187" s="40"/>
      <c r="K187" s="41">
        <v>1.4</v>
      </c>
      <c r="L187" s="41">
        <v>1.68</v>
      </c>
      <c r="M187" s="41">
        <v>2.23</v>
      </c>
      <c r="N187" s="42">
        <v>2.57</v>
      </c>
      <c r="O187" s="51">
        <v>0</v>
      </c>
      <c r="P187" s="44">
        <f t="shared" ref="P187:P194" si="842">SUM(O187*$E187*$F187*$H187*$K187*$P$10)</f>
        <v>0</v>
      </c>
      <c r="Q187" s="45">
        <v>0</v>
      </c>
      <c r="R187" s="44">
        <f>SUM(Q187*$E187*$F187*$H187*$K187*$R$10)</f>
        <v>0</v>
      </c>
      <c r="S187" s="45">
        <v>0</v>
      </c>
      <c r="T187" s="44">
        <f t="shared" ref="T187:T194" si="843">SUM(S187*$E187*$F187*$H187*$K187*T$10)</f>
        <v>0</v>
      </c>
      <c r="U187" s="45">
        <v>0</v>
      </c>
      <c r="V187" s="44">
        <f t="shared" ref="V187:V194" si="844">SUM(U187*$E187*$F187*$H187*$K187*$V$10)</f>
        <v>0</v>
      </c>
      <c r="W187" s="45">
        <v>0</v>
      </c>
      <c r="X187" s="44"/>
      <c r="Y187" s="45"/>
      <c r="Z187" s="44"/>
      <c r="AA187" s="36"/>
      <c r="AB187" s="44"/>
      <c r="AC187" s="45"/>
      <c r="AD187" s="44"/>
      <c r="AE187" s="45"/>
      <c r="AF187" s="44"/>
      <c r="AG187" s="45"/>
      <c r="AH187" s="44"/>
      <c r="AI187" s="45"/>
      <c r="AJ187" s="44">
        <f t="shared" ref="AJ187:AJ194" si="845">AI187*$E187*$F187*$H187*$L187*AJ$10</f>
        <v>0</v>
      </c>
      <c r="AK187" s="45">
        <v>0</v>
      </c>
      <c r="AL187" s="44">
        <f t="shared" ref="AL187:AL194" si="846">AK187*$E187*$F187*$H187*$L187*AL$10</f>
        <v>0</v>
      </c>
      <c r="AM187" s="36"/>
      <c r="AN187" s="44">
        <f t="shared" ref="AN187:AN194" si="847">SUM(AM187*$E187*$F187*$H187*$K187*$AN$10)</f>
        <v>0</v>
      </c>
      <c r="AO187" s="45"/>
      <c r="AP187" s="44">
        <f t="shared" ref="AP187:AP194" si="848">SUM(AO187*$E187*$F187*$H187*$K187*AP$10)</f>
        <v>0</v>
      </c>
      <c r="AQ187" s="45">
        <v>0</v>
      </c>
      <c r="AR187" s="44">
        <f t="shared" ref="AR187:AR194" si="849">SUM(AQ187*$E187*$F187*$H187*$K187*AR$10)</f>
        <v>0</v>
      </c>
      <c r="AS187" s="45">
        <v>0</v>
      </c>
      <c r="AT187" s="44">
        <f t="shared" ref="AT187:AT194" si="850">SUM(AS187*$E187*$F187*$H187*$K187*$AH$10)</f>
        <v>0</v>
      </c>
      <c r="AU187" s="45"/>
      <c r="AV187" s="44">
        <f t="shared" ref="AV187:AV194" si="851">SUM(AU187*$E187*$F187*$H187*$K187*AV$10)</f>
        <v>0</v>
      </c>
      <c r="AW187" s="45"/>
      <c r="AX187" s="44">
        <f t="shared" ref="AX187:AX194" si="852">SUM(AW187*$E187*$F187*$H187*$K187*AX$10)</f>
        <v>0</v>
      </c>
      <c r="AY187" s="45"/>
      <c r="AZ187" s="44">
        <f t="shared" ref="AZ187:AZ194" si="853">SUM(AY187*$E187*$F187*$H187*$K187*$AZ$10)</f>
        <v>0</v>
      </c>
      <c r="BA187" s="45">
        <v>0</v>
      </c>
      <c r="BB187" s="44">
        <f t="shared" ref="BB187:BB194" si="854">SUM(BA187*$E187*$F187*$H187*$K187*$AL$10)</f>
        <v>0</v>
      </c>
      <c r="BC187" s="45">
        <v>0</v>
      </c>
      <c r="BD187" s="44">
        <f t="shared" ref="BD187:BD194" si="855">SUM(BC187*$E187*$F187*$H187*$K187*BD$10)</f>
        <v>0</v>
      </c>
      <c r="BE187" s="45">
        <v>0</v>
      </c>
      <c r="BF187" s="44">
        <f t="shared" ref="BF187:BF194" si="856">SUM(BE187*$E187*$F187*$H187*$K187*BF$10)</f>
        <v>0</v>
      </c>
      <c r="BG187" s="45">
        <v>0</v>
      </c>
      <c r="BH187" s="44">
        <f t="shared" ref="BH187:BH194" si="857">SUM(BG187*$E187*$F187*$H187*$K187*BH$10)</f>
        <v>0</v>
      </c>
      <c r="BI187" s="45">
        <v>0</v>
      </c>
      <c r="BJ187" s="44">
        <f t="shared" ref="BJ187:BL194" si="858">SUM(BI187*$E187*$F187*$H187*$K187*BJ$10)</f>
        <v>0</v>
      </c>
      <c r="BK187" s="44">
        <v>1</v>
      </c>
      <c r="BL187" s="44">
        <f t="shared" si="858"/>
        <v>44398.619999999995</v>
      </c>
      <c r="BM187" s="45">
        <v>0</v>
      </c>
      <c r="BN187" s="44">
        <f t="shared" ref="BN187:BP194" si="859">BM187*$E187*$F187*$H187*$L187*BN$10</f>
        <v>0</v>
      </c>
      <c r="BO187" s="45">
        <v>0</v>
      </c>
      <c r="BP187" s="44">
        <f t="shared" si="859"/>
        <v>0</v>
      </c>
      <c r="BQ187" s="81">
        <v>0</v>
      </c>
      <c r="BR187" s="44">
        <f t="shared" ref="BR187:BR194" si="860">BQ187*$E187*$F187*$H187*$L187*BR$10</f>
        <v>0</v>
      </c>
      <c r="BS187" s="45">
        <v>0</v>
      </c>
      <c r="BT187" s="44">
        <f t="shared" ref="BT187:BT194" si="861">BS187*$E187*$F187*$H187*$L187*BT$10</f>
        <v>0</v>
      </c>
      <c r="BU187" s="45">
        <v>0</v>
      </c>
      <c r="BV187" s="44">
        <f t="shared" ref="BV187:BX194" si="862">BU187*$E187*$F187*$H187*$L187*BV$10</f>
        <v>0</v>
      </c>
      <c r="BW187" s="48">
        <v>0</v>
      </c>
      <c r="BX187" s="44">
        <f t="shared" si="862"/>
        <v>0</v>
      </c>
      <c r="BY187" s="45">
        <v>0</v>
      </c>
      <c r="BZ187" s="44">
        <f t="shared" ref="BZ187:BZ194" si="863">BY187*$E187*$F187*$H187*$L187*BZ$10</f>
        <v>0</v>
      </c>
      <c r="CA187" s="48"/>
      <c r="CB187" s="44">
        <f t="shared" ref="CB187:CB194" si="864">CA187*$E187*$F187*$H187*$L187*CB$10</f>
        <v>0</v>
      </c>
      <c r="CC187" s="45">
        <v>0</v>
      </c>
      <c r="CD187" s="44">
        <f t="shared" ref="CD187:CD194" si="865">CC187*$E187*$F187*$H187*$L187*CD$10</f>
        <v>0</v>
      </c>
      <c r="CE187" s="45">
        <v>0</v>
      </c>
      <c r="CF187" s="44">
        <f t="shared" ref="CF187:CF194" si="866">CE187*$E187*$F187*$H187*$L187*CF$10</f>
        <v>0</v>
      </c>
      <c r="CG187" s="44">
        <v>0</v>
      </c>
      <c r="CH187" s="44">
        <f t="shared" ref="CH187:CH194" si="867">CG187*$E187*$F187*$H187*$L187*CH$10</f>
        <v>0</v>
      </c>
      <c r="CI187" s="45">
        <v>0</v>
      </c>
      <c r="CJ187" s="44">
        <f t="shared" ref="CJ187:CJ194" si="868">CI187*$E187*$F187*$H187*$L187*CJ$10</f>
        <v>0</v>
      </c>
      <c r="CK187" s="45"/>
      <c r="CL187" s="44">
        <f t="shared" ref="CL187:CL194" si="869">CK187*$E187*$F187*$H187*$L187*CL$10</f>
        <v>0</v>
      </c>
      <c r="CM187" s="45"/>
      <c r="CN187" s="44">
        <f t="shared" ref="CN187:CN194" si="870">CM187*$E187*$F187*$H187*$L187*CN$10</f>
        <v>0</v>
      </c>
      <c r="CO187" s="45">
        <v>0</v>
      </c>
      <c r="CP187" s="44">
        <f t="shared" ref="CP187:CP194" si="871">CO187*$E187*$F187*$H187*$L187*CP$10</f>
        <v>0</v>
      </c>
      <c r="CQ187" s="45">
        <v>0</v>
      </c>
      <c r="CR187" s="44">
        <f t="shared" ref="CR187:CR194" si="872">CQ187*$E187*$F187*$H187*$M187*CR$10</f>
        <v>0</v>
      </c>
      <c r="CS187" s="45">
        <v>0</v>
      </c>
      <c r="CT187" s="44">
        <f t="shared" ref="CT187:CT194" si="873">CS187*$E187*$F187*$H187*$N187*$CT$10</f>
        <v>0</v>
      </c>
      <c r="CU187" s="44"/>
      <c r="CV187" s="44"/>
      <c r="CW187" s="44"/>
      <c r="CX187" s="44"/>
      <c r="CY187" s="44"/>
      <c r="CZ187" s="44"/>
      <c r="DA187" s="44"/>
      <c r="DB187" s="44"/>
      <c r="DC187" s="44"/>
      <c r="DD187" s="44"/>
      <c r="DE187" s="50">
        <f t="shared" ref="DE187:DF194" si="874">SUM(Q187+O187+S187+U187+AC187+Y187+W187+AE187+AI187+AG187+AK187+AQ187+BM187+BS187+AO187+BA187+BC187+CE187+CG187+CC187+CI187+CK187+BW187+BY187+AS187+AU187+AW187+BO187+BQ187+BU187+BE187+BG187+BI187+BK187+CA187+CM187+CO187+CQ187+CS187+CU187+CW187+DC187+DA187)</f>
        <v>1</v>
      </c>
      <c r="DF187" s="50">
        <f t="shared" si="874"/>
        <v>44398.619999999995</v>
      </c>
    </row>
    <row r="188" spans="1:110" s="6" customFormat="1" ht="30" x14ac:dyDescent="0.25">
      <c r="A188" s="70"/>
      <c r="B188" s="70">
        <v>146</v>
      </c>
      <c r="C188" s="71" t="s">
        <v>466</v>
      </c>
      <c r="D188" s="72" t="s">
        <v>467</v>
      </c>
      <c r="E188" s="36">
        <v>15030</v>
      </c>
      <c r="F188" s="37">
        <v>3.55</v>
      </c>
      <c r="G188" s="38"/>
      <c r="H188" s="39">
        <v>1</v>
      </c>
      <c r="I188" s="40"/>
      <c r="J188" s="40"/>
      <c r="K188" s="41">
        <v>1.4</v>
      </c>
      <c r="L188" s="41">
        <v>1.68</v>
      </c>
      <c r="M188" s="41">
        <v>2.23</v>
      </c>
      <c r="N188" s="42">
        <v>2.57</v>
      </c>
      <c r="O188" s="51"/>
      <c r="P188" s="44">
        <f t="shared" si="842"/>
        <v>0</v>
      </c>
      <c r="Q188" s="45">
        <v>0</v>
      </c>
      <c r="R188" s="44">
        <f t="shared" ref="R188:R211" si="875">SUM(Q188*$E188*$F188*$H188*$K188*$R$10)</f>
        <v>0</v>
      </c>
      <c r="S188" s="45">
        <v>0</v>
      </c>
      <c r="T188" s="44">
        <f t="shared" si="843"/>
        <v>0</v>
      </c>
      <c r="U188" s="45">
        <v>0</v>
      </c>
      <c r="V188" s="44">
        <f t="shared" si="844"/>
        <v>0</v>
      </c>
      <c r="W188" s="45">
        <v>0</v>
      </c>
      <c r="X188" s="44"/>
      <c r="Y188" s="45"/>
      <c r="Z188" s="44"/>
      <c r="AA188" s="36"/>
      <c r="AB188" s="44"/>
      <c r="AC188" s="45"/>
      <c r="AD188" s="44"/>
      <c r="AE188" s="45"/>
      <c r="AF188" s="44"/>
      <c r="AG188" s="45">
        <v>0</v>
      </c>
      <c r="AH188" s="44">
        <v>0</v>
      </c>
      <c r="AI188" s="45">
        <v>0</v>
      </c>
      <c r="AJ188" s="44">
        <f t="shared" si="845"/>
        <v>0</v>
      </c>
      <c r="AK188" s="45">
        <v>0</v>
      </c>
      <c r="AL188" s="44">
        <f t="shared" si="846"/>
        <v>0</v>
      </c>
      <c r="AM188" s="36"/>
      <c r="AN188" s="44">
        <f t="shared" si="847"/>
        <v>0</v>
      </c>
      <c r="AO188" s="45"/>
      <c r="AP188" s="44">
        <f t="shared" si="848"/>
        <v>0</v>
      </c>
      <c r="AQ188" s="45">
        <v>0</v>
      </c>
      <c r="AR188" s="44">
        <f t="shared" si="849"/>
        <v>0</v>
      </c>
      <c r="AS188" s="45">
        <v>0</v>
      </c>
      <c r="AT188" s="44">
        <f t="shared" si="850"/>
        <v>0</v>
      </c>
      <c r="AU188" s="45"/>
      <c r="AV188" s="44">
        <f t="shared" si="851"/>
        <v>0</v>
      </c>
      <c r="AW188" s="45"/>
      <c r="AX188" s="44">
        <f t="shared" si="852"/>
        <v>0</v>
      </c>
      <c r="AY188" s="45"/>
      <c r="AZ188" s="44">
        <f t="shared" si="853"/>
        <v>0</v>
      </c>
      <c r="BA188" s="45">
        <v>0</v>
      </c>
      <c r="BB188" s="44">
        <f t="shared" si="854"/>
        <v>0</v>
      </c>
      <c r="BC188" s="45">
        <v>0</v>
      </c>
      <c r="BD188" s="44">
        <f t="shared" si="855"/>
        <v>0</v>
      </c>
      <c r="BE188" s="45">
        <v>0</v>
      </c>
      <c r="BF188" s="44">
        <f t="shared" si="856"/>
        <v>0</v>
      </c>
      <c r="BG188" s="45">
        <v>0</v>
      </c>
      <c r="BH188" s="44">
        <f t="shared" si="857"/>
        <v>0</v>
      </c>
      <c r="BI188" s="45">
        <v>0</v>
      </c>
      <c r="BJ188" s="44">
        <f t="shared" si="858"/>
        <v>0</v>
      </c>
      <c r="BK188" s="44"/>
      <c r="BL188" s="44">
        <f t="shared" si="858"/>
        <v>0</v>
      </c>
      <c r="BM188" s="45">
        <v>0</v>
      </c>
      <c r="BN188" s="44">
        <f t="shared" si="859"/>
        <v>0</v>
      </c>
      <c r="BO188" s="45">
        <v>0</v>
      </c>
      <c r="BP188" s="44">
        <f t="shared" si="859"/>
        <v>0</v>
      </c>
      <c r="BQ188" s="81"/>
      <c r="BR188" s="44">
        <f t="shared" si="860"/>
        <v>0</v>
      </c>
      <c r="BS188" s="45"/>
      <c r="BT188" s="44">
        <f t="shared" si="861"/>
        <v>0</v>
      </c>
      <c r="BU188" s="45">
        <v>0</v>
      </c>
      <c r="BV188" s="44">
        <f t="shared" si="862"/>
        <v>0</v>
      </c>
      <c r="BW188" s="47"/>
      <c r="BX188" s="44">
        <f t="shared" si="862"/>
        <v>0</v>
      </c>
      <c r="BY188" s="45">
        <v>0</v>
      </c>
      <c r="BZ188" s="44">
        <f t="shared" si="863"/>
        <v>0</v>
      </c>
      <c r="CA188" s="48"/>
      <c r="CB188" s="44">
        <f t="shared" si="864"/>
        <v>0</v>
      </c>
      <c r="CC188" s="45">
        <v>0</v>
      </c>
      <c r="CD188" s="44">
        <f t="shared" si="865"/>
        <v>0</v>
      </c>
      <c r="CE188" s="45">
        <v>0</v>
      </c>
      <c r="CF188" s="44">
        <f t="shared" si="866"/>
        <v>0</v>
      </c>
      <c r="CG188" s="44">
        <v>0</v>
      </c>
      <c r="CH188" s="44">
        <f t="shared" si="867"/>
        <v>0</v>
      </c>
      <c r="CI188" s="45">
        <v>0</v>
      </c>
      <c r="CJ188" s="44">
        <f t="shared" si="868"/>
        <v>0</v>
      </c>
      <c r="CK188" s="45"/>
      <c r="CL188" s="44">
        <f t="shared" si="869"/>
        <v>0</v>
      </c>
      <c r="CM188" s="45"/>
      <c r="CN188" s="44">
        <f t="shared" si="870"/>
        <v>0</v>
      </c>
      <c r="CO188" s="45">
        <v>0</v>
      </c>
      <c r="CP188" s="44">
        <f t="shared" si="871"/>
        <v>0</v>
      </c>
      <c r="CQ188" s="45">
        <v>0</v>
      </c>
      <c r="CR188" s="44">
        <f t="shared" si="872"/>
        <v>0</v>
      </c>
      <c r="CS188" s="45">
        <v>0</v>
      </c>
      <c r="CT188" s="44">
        <f t="shared" si="873"/>
        <v>0</v>
      </c>
      <c r="CU188" s="44"/>
      <c r="CV188" s="44"/>
      <c r="CW188" s="44">
        <v>50</v>
      </c>
      <c r="CX188" s="44">
        <f>CW188*$E188*$F188*$H188*$L188</f>
        <v>4481946</v>
      </c>
      <c r="CY188" s="44"/>
      <c r="CZ188" s="44"/>
      <c r="DA188" s="44"/>
      <c r="DB188" s="44"/>
      <c r="DC188" s="44"/>
      <c r="DD188" s="44"/>
      <c r="DE188" s="50">
        <f t="shared" si="874"/>
        <v>50</v>
      </c>
      <c r="DF188" s="50">
        <f t="shared" si="874"/>
        <v>4481946</v>
      </c>
    </row>
    <row r="189" spans="1:110" s="6" customFormat="1" ht="30" x14ac:dyDescent="0.25">
      <c r="A189" s="70"/>
      <c r="B189" s="70">
        <v>147</v>
      </c>
      <c r="C189" s="71" t="s">
        <v>468</v>
      </c>
      <c r="D189" s="35" t="s">
        <v>469</v>
      </c>
      <c r="E189" s="36">
        <v>15030</v>
      </c>
      <c r="F189" s="37">
        <v>1.57</v>
      </c>
      <c r="G189" s="38"/>
      <c r="H189" s="39">
        <v>1</v>
      </c>
      <c r="I189" s="40"/>
      <c r="J189" s="40"/>
      <c r="K189" s="41">
        <v>1.4</v>
      </c>
      <c r="L189" s="41">
        <v>1.68</v>
      </c>
      <c r="M189" s="41">
        <v>2.23</v>
      </c>
      <c r="N189" s="42">
        <v>2.57</v>
      </c>
      <c r="O189" s="51">
        <v>0</v>
      </c>
      <c r="P189" s="44">
        <f t="shared" si="842"/>
        <v>0</v>
      </c>
      <c r="Q189" s="45">
        <v>0</v>
      </c>
      <c r="R189" s="44">
        <f t="shared" si="875"/>
        <v>0</v>
      </c>
      <c r="S189" s="45">
        <v>0</v>
      </c>
      <c r="T189" s="44">
        <f t="shared" si="843"/>
        <v>0</v>
      </c>
      <c r="U189" s="45">
        <v>0</v>
      </c>
      <c r="V189" s="44">
        <f t="shared" si="844"/>
        <v>0</v>
      </c>
      <c r="W189" s="45">
        <v>0</v>
      </c>
      <c r="X189" s="44"/>
      <c r="Y189" s="45"/>
      <c r="Z189" s="44"/>
      <c r="AA189" s="36"/>
      <c r="AB189" s="44"/>
      <c r="AC189" s="45"/>
      <c r="AD189" s="44"/>
      <c r="AE189" s="45"/>
      <c r="AF189" s="44"/>
      <c r="AG189" s="45">
        <v>0</v>
      </c>
      <c r="AH189" s="44">
        <v>0</v>
      </c>
      <c r="AI189" s="45">
        <v>0</v>
      </c>
      <c r="AJ189" s="44">
        <f t="shared" si="845"/>
        <v>0</v>
      </c>
      <c r="AK189" s="45">
        <v>0</v>
      </c>
      <c r="AL189" s="44">
        <f t="shared" si="846"/>
        <v>0</v>
      </c>
      <c r="AM189" s="36"/>
      <c r="AN189" s="44">
        <f t="shared" si="847"/>
        <v>0</v>
      </c>
      <c r="AO189" s="45"/>
      <c r="AP189" s="44">
        <f t="shared" si="848"/>
        <v>0</v>
      </c>
      <c r="AQ189" s="45">
        <v>0</v>
      </c>
      <c r="AR189" s="44">
        <f t="shared" si="849"/>
        <v>0</v>
      </c>
      <c r="AS189" s="45">
        <v>0</v>
      </c>
      <c r="AT189" s="44">
        <f t="shared" si="850"/>
        <v>0</v>
      </c>
      <c r="AU189" s="45"/>
      <c r="AV189" s="44">
        <f t="shared" si="851"/>
        <v>0</v>
      </c>
      <c r="AW189" s="45"/>
      <c r="AX189" s="44">
        <f t="shared" si="852"/>
        <v>0</v>
      </c>
      <c r="AY189" s="45"/>
      <c r="AZ189" s="44">
        <f t="shared" si="853"/>
        <v>0</v>
      </c>
      <c r="BA189" s="45">
        <v>0</v>
      </c>
      <c r="BB189" s="44">
        <f t="shared" si="854"/>
        <v>0</v>
      </c>
      <c r="BC189" s="45">
        <v>0</v>
      </c>
      <c r="BD189" s="44">
        <f t="shared" si="855"/>
        <v>0</v>
      </c>
      <c r="BE189" s="45"/>
      <c r="BF189" s="44">
        <f t="shared" si="856"/>
        <v>0</v>
      </c>
      <c r="BG189" s="45">
        <v>0</v>
      </c>
      <c r="BH189" s="44">
        <f t="shared" si="857"/>
        <v>0</v>
      </c>
      <c r="BI189" s="45">
        <v>0</v>
      </c>
      <c r="BJ189" s="44">
        <f t="shared" si="858"/>
        <v>0</v>
      </c>
      <c r="BK189" s="45"/>
      <c r="BL189" s="44">
        <f t="shared" si="858"/>
        <v>0</v>
      </c>
      <c r="BM189" s="45">
        <v>0</v>
      </c>
      <c r="BN189" s="44">
        <f t="shared" si="859"/>
        <v>0</v>
      </c>
      <c r="BO189" s="45">
        <v>0</v>
      </c>
      <c r="BP189" s="44">
        <f t="shared" si="859"/>
        <v>0</v>
      </c>
      <c r="BQ189" s="81">
        <v>0</v>
      </c>
      <c r="BR189" s="44">
        <f t="shared" si="860"/>
        <v>0</v>
      </c>
      <c r="BS189" s="45">
        <v>0</v>
      </c>
      <c r="BT189" s="44">
        <f t="shared" si="861"/>
        <v>0</v>
      </c>
      <c r="BU189" s="45">
        <v>0</v>
      </c>
      <c r="BV189" s="44">
        <f t="shared" si="862"/>
        <v>0</v>
      </c>
      <c r="BW189" s="48">
        <v>0</v>
      </c>
      <c r="BX189" s="44">
        <f t="shared" si="862"/>
        <v>0</v>
      </c>
      <c r="BY189" s="45">
        <v>0</v>
      </c>
      <c r="BZ189" s="44">
        <f t="shared" si="863"/>
        <v>0</v>
      </c>
      <c r="CA189" s="48"/>
      <c r="CB189" s="44">
        <f t="shared" si="864"/>
        <v>0</v>
      </c>
      <c r="CC189" s="45">
        <v>0</v>
      </c>
      <c r="CD189" s="44">
        <f t="shared" si="865"/>
        <v>0</v>
      </c>
      <c r="CE189" s="45">
        <v>0</v>
      </c>
      <c r="CF189" s="44">
        <f t="shared" si="866"/>
        <v>0</v>
      </c>
      <c r="CG189" s="44"/>
      <c r="CH189" s="44">
        <f t="shared" si="867"/>
        <v>0</v>
      </c>
      <c r="CI189" s="45">
        <v>0</v>
      </c>
      <c r="CJ189" s="44">
        <f t="shared" si="868"/>
        <v>0</v>
      </c>
      <c r="CK189" s="45"/>
      <c r="CL189" s="44">
        <f t="shared" si="869"/>
        <v>0</v>
      </c>
      <c r="CM189" s="45"/>
      <c r="CN189" s="44">
        <f t="shared" si="870"/>
        <v>0</v>
      </c>
      <c r="CO189" s="45">
        <v>0</v>
      </c>
      <c r="CP189" s="44">
        <f t="shared" si="871"/>
        <v>0</v>
      </c>
      <c r="CQ189" s="45">
        <v>0</v>
      </c>
      <c r="CR189" s="44">
        <f t="shared" si="872"/>
        <v>0</v>
      </c>
      <c r="CS189" s="45">
        <v>0</v>
      </c>
      <c r="CT189" s="44">
        <f t="shared" si="873"/>
        <v>0</v>
      </c>
      <c r="CU189" s="44"/>
      <c r="CV189" s="44"/>
      <c r="CW189" s="44"/>
      <c r="CX189" s="44"/>
      <c r="CY189" s="44"/>
      <c r="CZ189" s="44"/>
      <c r="DA189" s="44"/>
      <c r="DB189" s="44"/>
      <c r="DC189" s="44"/>
      <c r="DD189" s="44"/>
      <c r="DE189" s="50">
        <f t="shared" si="874"/>
        <v>0</v>
      </c>
      <c r="DF189" s="50">
        <f t="shared" si="874"/>
        <v>0</v>
      </c>
    </row>
    <row r="190" spans="1:110" s="6" customFormat="1" ht="30" x14ac:dyDescent="0.25">
      <c r="A190" s="70"/>
      <c r="B190" s="70">
        <v>148</v>
      </c>
      <c r="C190" s="71" t="s">
        <v>470</v>
      </c>
      <c r="D190" s="35" t="s">
        <v>471</v>
      </c>
      <c r="E190" s="36">
        <v>15030</v>
      </c>
      <c r="F190" s="37">
        <v>2.2599999999999998</v>
      </c>
      <c r="G190" s="38"/>
      <c r="H190" s="39">
        <v>1</v>
      </c>
      <c r="I190" s="40"/>
      <c r="J190" s="40"/>
      <c r="K190" s="41">
        <v>1.4</v>
      </c>
      <c r="L190" s="41">
        <v>1.68</v>
      </c>
      <c r="M190" s="41">
        <v>2.23</v>
      </c>
      <c r="N190" s="42">
        <v>2.57</v>
      </c>
      <c r="O190" s="51">
        <v>0</v>
      </c>
      <c r="P190" s="44">
        <f t="shared" si="842"/>
        <v>0</v>
      </c>
      <c r="Q190" s="45">
        <v>0</v>
      </c>
      <c r="R190" s="44">
        <f t="shared" si="875"/>
        <v>0</v>
      </c>
      <c r="S190" s="45">
        <v>0</v>
      </c>
      <c r="T190" s="44">
        <f t="shared" si="843"/>
        <v>0</v>
      </c>
      <c r="U190" s="45">
        <v>0</v>
      </c>
      <c r="V190" s="44">
        <f t="shared" si="844"/>
        <v>0</v>
      </c>
      <c r="W190" s="45">
        <v>0</v>
      </c>
      <c r="X190" s="44"/>
      <c r="Y190" s="45"/>
      <c r="Z190" s="44"/>
      <c r="AA190" s="36"/>
      <c r="AB190" s="44"/>
      <c r="AC190" s="45"/>
      <c r="AD190" s="44"/>
      <c r="AE190" s="45"/>
      <c r="AF190" s="44"/>
      <c r="AG190" s="45">
        <v>0</v>
      </c>
      <c r="AH190" s="44">
        <v>0</v>
      </c>
      <c r="AI190" s="45">
        <v>0</v>
      </c>
      <c r="AJ190" s="44">
        <f t="shared" si="845"/>
        <v>0</v>
      </c>
      <c r="AK190" s="45">
        <v>0</v>
      </c>
      <c r="AL190" s="44">
        <f t="shared" si="846"/>
        <v>0</v>
      </c>
      <c r="AM190" s="36"/>
      <c r="AN190" s="44">
        <f t="shared" si="847"/>
        <v>0</v>
      </c>
      <c r="AO190" s="45"/>
      <c r="AP190" s="44">
        <f t="shared" si="848"/>
        <v>0</v>
      </c>
      <c r="AQ190" s="45">
        <v>0</v>
      </c>
      <c r="AR190" s="44">
        <f t="shared" si="849"/>
        <v>0</v>
      </c>
      <c r="AS190" s="45">
        <v>0</v>
      </c>
      <c r="AT190" s="44">
        <f t="shared" si="850"/>
        <v>0</v>
      </c>
      <c r="AU190" s="45"/>
      <c r="AV190" s="44">
        <f t="shared" si="851"/>
        <v>0</v>
      </c>
      <c r="AW190" s="45"/>
      <c r="AX190" s="44">
        <f t="shared" si="852"/>
        <v>0</v>
      </c>
      <c r="AY190" s="45"/>
      <c r="AZ190" s="44">
        <f t="shared" si="853"/>
        <v>0</v>
      </c>
      <c r="BA190" s="45">
        <v>0</v>
      </c>
      <c r="BB190" s="44">
        <f t="shared" si="854"/>
        <v>0</v>
      </c>
      <c r="BC190" s="45">
        <v>0</v>
      </c>
      <c r="BD190" s="44">
        <f t="shared" si="855"/>
        <v>0</v>
      </c>
      <c r="BE190" s="45">
        <v>0</v>
      </c>
      <c r="BF190" s="44">
        <f t="shared" si="856"/>
        <v>0</v>
      </c>
      <c r="BG190" s="45">
        <v>0</v>
      </c>
      <c r="BH190" s="44">
        <f t="shared" si="857"/>
        <v>0</v>
      </c>
      <c r="BI190" s="45">
        <v>0</v>
      </c>
      <c r="BJ190" s="44">
        <f t="shared" si="858"/>
        <v>0</v>
      </c>
      <c r="BK190" s="45"/>
      <c r="BL190" s="44">
        <f t="shared" si="858"/>
        <v>0</v>
      </c>
      <c r="BM190" s="45">
        <v>0</v>
      </c>
      <c r="BN190" s="44">
        <f t="shared" si="859"/>
        <v>0</v>
      </c>
      <c r="BO190" s="45">
        <v>0</v>
      </c>
      <c r="BP190" s="44">
        <f t="shared" si="859"/>
        <v>0</v>
      </c>
      <c r="BQ190" s="81">
        <v>0</v>
      </c>
      <c r="BR190" s="44">
        <f t="shared" si="860"/>
        <v>0</v>
      </c>
      <c r="BS190" s="45">
        <v>0</v>
      </c>
      <c r="BT190" s="44">
        <f t="shared" si="861"/>
        <v>0</v>
      </c>
      <c r="BU190" s="45">
        <v>0</v>
      </c>
      <c r="BV190" s="44">
        <f t="shared" si="862"/>
        <v>0</v>
      </c>
      <c r="BW190" s="48">
        <v>0</v>
      </c>
      <c r="BX190" s="44">
        <f t="shared" si="862"/>
        <v>0</v>
      </c>
      <c r="BY190" s="45">
        <v>0</v>
      </c>
      <c r="BZ190" s="44">
        <f t="shared" si="863"/>
        <v>0</v>
      </c>
      <c r="CA190" s="48"/>
      <c r="CB190" s="44">
        <f t="shared" si="864"/>
        <v>0</v>
      </c>
      <c r="CC190" s="45">
        <v>0</v>
      </c>
      <c r="CD190" s="44">
        <f t="shared" si="865"/>
        <v>0</v>
      </c>
      <c r="CE190" s="45">
        <v>0</v>
      </c>
      <c r="CF190" s="44">
        <f t="shared" si="866"/>
        <v>0</v>
      </c>
      <c r="CG190" s="44">
        <v>0</v>
      </c>
      <c r="CH190" s="44">
        <f t="shared" si="867"/>
        <v>0</v>
      </c>
      <c r="CI190" s="45">
        <v>0</v>
      </c>
      <c r="CJ190" s="44">
        <f t="shared" si="868"/>
        <v>0</v>
      </c>
      <c r="CK190" s="45"/>
      <c r="CL190" s="44">
        <f t="shared" si="869"/>
        <v>0</v>
      </c>
      <c r="CM190" s="45"/>
      <c r="CN190" s="44">
        <f t="shared" si="870"/>
        <v>0</v>
      </c>
      <c r="CO190" s="45">
        <v>0</v>
      </c>
      <c r="CP190" s="44">
        <f t="shared" si="871"/>
        <v>0</v>
      </c>
      <c r="CQ190" s="45">
        <v>0</v>
      </c>
      <c r="CR190" s="44">
        <f t="shared" si="872"/>
        <v>0</v>
      </c>
      <c r="CS190" s="45">
        <v>0</v>
      </c>
      <c r="CT190" s="44">
        <f t="shared" si="873"/>
        <v>0</v>
      </c>
      <c r="CU190" s="44"/>
      <c r="CV190" s="44"/>
      <c r="CW190" s="44"/>
      <c r="CX190" s="44"/>
      <c r="CY190" s="44"/>
      <c r="CZ190" s="44"/>
      <c r="DA190" s="44"/>
      <c r="DB190" s="44"/>
      <c r="DC190" s="44"/>
      <c r="DD190" s="44"/>
      <c r="DE190" s="50">
        <f t="shared" si="874"/>
        <v>0</v>
      </c>
      <c r="DF190" s="50">
        <f t="shared" si="874"/>
        <v>0</v>
      </c>
    </row>
    <row r="191" spans="1:110" s="6" customFormat="1" ht="30" x14ac:dyDescent="0.25">
      <c r="A191" s="70"/>
      <c r="B191" s="70">
        <v>149</v>
      </c>
      <c r="C191" s="71" t="s">
        <v>472</v>
      </c>
      <c r="D191" s="35" t="s">
        <v>473</v>
      </c>
      <c r="E191" s="36">
        <v>15030</v>
      </c>
      <c r="F191" s="37">
        <v>3.24</v>
      </c>
      <c r="G191" s="38"/>
      <c r="H191" s="39">
        <v>1</v>
      </c>
      <c r="I191" s="40"/>
      <c r="J191" s="40"/>
      <c r="K191" s="41">
        <v>1.4</v>
      </c>
      <c r="L191" s="41">
        <v>1.68</v>
      </c>
      <c r="M191" s="41">
        <v>2.23</v>
      </c>
      <c r="N191" s="42">
        <v>2.57</v>
      </c>
      <c r="O191" s="51"/>
      <c r="P191" s="44">
        <f t="shared" si="842"/>
        <v>0</v>
      </c>
      <c r="Q191" s="45"/>
      <c r="R191" s="44">
        <f t="shared" si="875"/>
        <v>0</v>
      </c>
      <c r="S191" s="45"/>
      <c r="T191" s="44">
        <f t="shared" si="843"/>
        <v>0</v>
      </c>
      <c r="U191" s="45"/>
      <c r="V191" s="44">
        <f t="shared" si="844"/>
        <v>0</v>
      </c>
      <c r="W191" s="45"/>
      <c r="X191" s="44"/>
      <c r="Y191" s="45"/>
      <c r="Z191" s="44"/>
      <c r="AA191" s="36"/>
      <c r="AB191" s="44"/>
      <c r="AC191" s="45"/>
      <c r="AD191" s="44"/>
      <c r="AE191" s="45"/>
      <c r="AF191" s="44"/>
      <c r="AG191" s="45">
        <v>0</v>
      </c>
      <c r="AH191" s="44">
        <v>0</v>
      </c>
      <c r="AI191" s="45">
        <v>0</v>
      </c>
      <c r="AJ191" s="44">
        <f t="shared" si="845"/>
        <v>0</v>
      </c>
      <c r="AK191" s="45"/>
      <c r="AL191" s="44">
        <f t="shared" si="846"/>
        <v>0</v>
      </c>
      <c r="AM191" s="36"/>
      <c r="AN191" s="44">
        <f t="shared" si="847"/>
        <v>0</v>
      </c>
      <c r="AO191" s="45"/>
      <c r="AP191" s="44">
        <f t="shared" si="848"/>
        <v>0</v>
      </c>
      <c r="AQ191" s="45"/>
      <c r="AR191" s="44">
        <f t="shared" si="849"/>
        <v>0</v>
      </c>
      <c r="AS191" s="45"/>
      <c r="AT191" s="44">
        <f t="shared" si="850"/>
        <v>0</v>
      </c>
      <c r="AU191" s="45"/>
      <c r="AV191" s="44">
        <f t="shared" si="851"/>
        <v>0</v>
      </c>
      <c r="AW191" s="45"/>
      <c r="AX191" s="44">
        <f t="shared" si="852"/>
        <v>0</v>
      </c>
      <c r="AY191" s="45"/>
      <c r="AZ191" s="44">
        <f t="shared" si="853"/>
        <v>0</v>
      </c>
      <c r="BA191" s="45"/>
      <c r="BB191" s="44">
        <f t="shared" si="854"/>
        <v>0</v>
      </c>
      <c r="BC191" s="45"/>
      <c r="BD191" s="44">
        <f t="shared" si="855"/>
        <v>0</v>
      </c>
      <c r="BE191" s="45"/>
      <c r="BF191" s="44">
        <f t="shared" si="856"/>
        <v>0</v>
      </c>
      <c r="BG191" s="45"/>
      <c r="BH191" s="44">
        <f t="shared" si="857"/>
        <v>0</v>
      </c>
      <c r="BI191" s="45"/>
      <c r="BJ191" s="44">
        <f t="shared" si="858"/>
        <v>0</v>
      </c>
      <c r="BK191" s="45"/>
      <c r="BL191" s="44">
        <f t="shared" si="858"/>
        <v>0</v>
      </c>
      <c r="BM191" s="45"/>
      <c r="BN191" s="44">
        <f t="shared" si="859"/>
        <v>0</v>
      </c>
      <c r="BO191" s="45"/>
      <c r="BP191" s="44">
        <f t="shared" si="859"/>
        <v>0</v>
      </c>
      <c r="BQ191" s="81"/>
      <c r="BR191" s="44">
        <f t="shared" si="860"/>
        <v>0</v>
      </c>
      <c r="BS191" s="45"/>
      <c r="BT191" s="44">
        <f t="shared" si="861"/>
        <v>0</v>
      </c>
      <c r="BU191" s="45"/>
      <c r="BV191" s="44">
        <f t="shared" si="862"/>
        <v>0</v>
      </c>
      <c r="BW191" s="48"/>
      <c r="BX191" s="44">
        <f t="shared" si="862"/>
        <v>0</v>
      </c>
      <c r="BY191" s="45"/>
      <c r="BZ191" s="44">
        <f t="shared" si="863"/>
        <v>0</v>
      </c>
      <c r="CA191" s="48"/>
      <c r="CB191" s="44">
        <f t="shared" si="864"/>
        <v>0</v>
      </c>
      <c r="CC191" s="45"/>
      <c r="CD191" s="44">
        <f t="shared" si="865"/>
        <v>0</v>
      </c>
      <c r="CE191" s="45"/>
      <c r="CF191" s="44">
        <f t="shared" si="866"/>
        <v>0</v>
      </c>
      <c r="CG191" s="44"/>
      <c r="CH191" s="44">
        <f t="shared" si="867"/>
        <v>0</v>
      </c>
      <c r="CI191" s="45"/>
      <c r="CJ191" s="44">
        <f t="shared" si="868"/>
        <v>0</v>
      </c>
      <c r="CK191" s="45"/>
      <c r="CL191" s="44">
        <f t="shared" si="869"/>
        <v>0</v>
      </c>
      <c r="CM191" s="45"/>
      <c r="CN191" s="44">
        <f t="shared" si="870"/>
        <v>0</v>
      </c>
      <c r="CO191" s="45"/>
      <c r="CP191" s="44">
        <f t="shared" si="871"/>
        <v>0</v>
      </c>
      <c r="CQ191" s="45"/>
      <c r="CR191" s="44">
        <f t="shared" si="872"/>
        <v>0</v>
      </c>
      <c r="CS191" s="45"/>
      <c r="CT191" s="44">
        <f t="shared" si="873"/>
        <v>0</v>
      </c>
      <c r="CU191" s="44"/>
      <c r="CV191" s="44"/>
      <c r="CW191" s="44"/>
      <c r="CX191" s="44"/>
      <c r="CY191" s="44"/>
      <c r="CZ191" s="44"/>
      <c r="DA191" s="44"/>
      <c r="DB191" s="44"/>
      <c r="DC191" s="44"/>
      <c r="DD191" s="44"/>
      <c r="DE191" s="50">
        <f t="shared" si="874"/>
        <v>0</v>
      </c>
      <c r="DF191" s="50">
        <f t="shared" si="874"/>
        <v>0</v>
      </c>
    </row>
    <row r="192" spans="1:110" s="6" customFormat="1" ht="30" x14ac:dyDescent="0.25">
      <c r="A192" s="70"/>
      <c r="B192" s="70">
        <v>150</v>
      </c>
      <c r="C192" s="71" t="s">
        <v>474</v>
      </c>
      <c r="D192" s="35" t="s">
        <v>475</v>
      </c>
      <c r="E192" s="36">
        <v>15030</v>
      </c>
      <c r="F192" s="37">
        <v>1.7</v>
      </c>
      <c r="G192" s="38"/>
      <c r="H192" s="39">
        <v>1</v>
      </c>
      <c r="I192" s="40"/>
      <c r="J192" s="40"/>
      <c r="K192" s="41">
        <v>1.4</v>
      </c>
      <c r="L192" s="41">
        <v>1.68</v>
      </c>
      <c r="M192" s="41">
        <v>2.23</v>
      </c>
      <c r="N192" s="42">
        <v>2.57</v>
      </c>
      <c r="O192" s="51"/>
      <c r="P192" s="44">
        <f t="shared" si="842"/>
        <v>0</v>
      </c>
      <c r="Q192" s="45"/>
      <c r="R192" s="44">
        <f t="shared" si="875"/>
        <v>0</v>
      </c>
      <c r="S192" s="45"/>
      <c r="T192" s="44">
        <f t="shared" si="843"/>
        <v>0</v>
      </c>
      <c r="U192" s="45"/>
      <c r="V192" s="44">
        <f t="shared" si="844"/>
        <v>0</v>
      </c>
      <c r="W192" s="45"/>
      <c r="X192" s="44"/>
      <c r="Y192" s="45"/>
      <c r="Z192" s="44"/>
      <c r="AA192" s="36"/>
      <c r="AB192" s="44"/>
      <c r="AC192" s="45"/>
      <c r="AD192" s="44"/>
      <c r="AE192" s="45"/>
      <c r="AF192" s="44"/>
      <c r="AG192" s="45">
        <v>0</v>
      </c>
      <c r="AH192" s="44">
        <v>0</v>
      </c>
      <c r="AI192" s="45">
        <v>0</v>
      </c>
      <c r="AJ192" s="44">
        <f t="shared" si="845"/>
        <v>0</v>
      </c>
      <c r="AK192" s="45"/>
      <c r="AL192" s="44">
        <f t="shared" si="846"/>
        <v>0</v>
      </c>
      <c r="AM192" s="36"/>
      <c r="AN192" s="44">
        <f t="shared" si="847"/>
        <v>0</v>
      </c>
      <c r="AO192" s="45"/>
      <c r="AP192" s="44">
        <f t="shared" si="848"/>
        <v>0</v>
      </c>
      <c r="AQ192" s="45"/>
      <c r="AR192" s="44">
        <f t="shared" si="849"/>
        <v>0</v>
      </c>
      <c r="AS192" s="45"/>
      <c r="AT192" s="44">
        <f t="shared" si="850"/>
        <v>0</v>
      </c>
      <c r="AU192" s="45"/>
      <c r="AV192" s="44">
        <f t="shared" si="851"/>
        <v>0</v>
      </c>
      <c r="AW192" s="45"/>
      <c r="AX192" s="44">
        <f t="shared" si="852"/>
        <v>0</v>
      </c>
      <c r="AY192" s="45"/>
      <c r="AZ192" s="44">
        <f t="shared" si="853"/>
        <v>0</v>
      </c>
      <c r="BA192" s="45"/>
      <c r="BB192" s="44">
        <f t="shared" si="854"/>
        <v>0</v>
      </c>
      <c r="BC192" s="45"/>
      <c r="BD192" s="44">
        <f t="shared" si="855"/>
        <v>0</v>
      </c>
      <c r="BE192" s="45"/>
      <c r="BF192" s="44">
        <f t="shared" si="856"/>
        <v>0</v>
      </c>
      <c r="BG192" s="45"/>
      <c r="BH192" s="44">
        <f t="shared" si="857"/>
        <v>0</v>
      </c>
      <c r="BI192" s="45"/>
      <c r="BJ192" s="44">
        <f t="shared" si="858"/>
        <v>0</v>
      </c>
      <c r="BK192" s="45"/>
      <c r="BL192" s="44">
        <f t="shared" si="858"/>
        <v>0</v>
      </c>
      <c r="BM192" s="45"/>
      <c r="BN192" s="44">
        <f t="shared" si="859"/>
        <v>0</v>
      </c>
      <c r="BO192" s="45"/>
      <c r="BP192" s="44">
        <f t="shared" si="859"/>
        <v>0</v>
      </c>
      <c r="BQ192" s="81"/>
      <c r="BR192" s="44">
        <f t="shared" si="860"/>
        <v>0</v>
      </c>
      <c r="BS192" s="45"/>
      <c r="BT192" s="44">
        <f t="shared" si="861"/>
        <v>0</v>
      </c>
      <c r="BU192" s="45"/>
      <c r="BV192" s="44">
        <f t="shared" si="862"/>
        <v>0</v>
      </c>
      <c r="BW192" s="48"/>
      <c r="BX192" s="44">
        <f t="shared" si="862"/>
        <v>0</v>
      </c>
      <c r="BY192" s="45"/>
      <c r="BZ192" s="44">
        <f t="shared" si="863"/>
        <v>0</v>
      </c>
      <c r="CA192" s="48"/>
      <c r="CB192" s="44">
        <f t="shared" si="864"/>
        <v>0</v>
      </c>
      <c r="CC192" s="45"/>
      <c r="CD192" s="44">
        <f t="shared" si="865"/>
        <v>0</v>
      </c>
      <c r="CE192" s="45"/>
      <c r="CF192" s="44">
        <f t="shared" si="866"/>
        <v>0</v>
      </c>
      <c r="CG192" s="44"/>
      <c r="CH192" s="44">
        <f t="shared" si="867"/>
        <v>0</v>
      </c>
      <c r="CI192" s="45"/>
      <c r="CJ192" s="44">
        <f t="shared" si="868"/>
        <v>0</v>
      </c>
      <c r="CK192" s="45"/>
      <c r="CL192" s="44">
        <f t="shared" si="869"/>
        <v>0</v>
      </c>
      <c r="CM192" s="45"/>
      <c r="CN192" s="44">
        <f t="shared" si="870"/>
        <v>0</v>
      </c>
      <c r="CO192" s="45"/>
      <c r="CP192" s="44">
        <f t="shared" si="871"/>
        <v>0</v>
      </c>
      <c r="CQ192" s="45"/>
      <c r="CR192" s="44">
        <f t="shared" si="872"/>
        <v>0</v>
      </c>
      <c r="CS192" s="45"/>
      <c r="CT192" s="44">
        <f t="shared" si="873"/>
        <v>0</v>
      </c>
      <c r="CU192" s="44"/>
      <c r="CV192" s="44"/>
      <c r="CW192" s="44"/>
      <c r="CX192" s="44"/>
      <c r="CY192" s="44"/>
      <c r="CZ192" s="44"/>
      <c r="DA192" s="44"/>
      <c r="DB192" s="44"/>
      <c r="DC192" s="44"/>
      <c r="DD192" s="44"/>
      <c r="DE192" s="50">
        <f t="shared" si="874"/>
        <v>0</v>
      </c>
      <c r="DF192" s="50">
        <f t="shared" si="874"/>
        <v>0</v>
      </c>
    </row>
    <row r="193" spans="1:110" s="6" customFormat="1" ht="30" x14ac:dyDescent="0.25">
      <c r="A193" s="70"/>
      <c r="B193" s="70">
        <v>151</v>
      </c>
      <c r="C193" s="71" t="s">
        <v>476</v>
      </c>
      <c r="D193" s="72" t="s">
        <v>477</v>
      </c>
      <c r="E193" s="36">
        <v>15030</v>
      </c>
      <c r="F193" s="37">
        <v>2.06</v>
      </c>
      <c r="G193" s="38"/>
      <c r="H193" s="39">
        <v>1</v>
      </c>
      <c r="I193" s="40"/>
      <c r="J193" s="40"/>
      <c r="K193" s="41">
        <v>1.4</v>
      </c>
      <c r="L193" s="41">
        <v>1.68</v>
      </c>
      <c r="M193" s="41">
        <v>2.23</v>
      </c>
      <c r="N193" s="42">
        <v>2.57</v>
      </c>
      <c r="O193" s="51">
        <v>0</v>
      </c>
      <c r="P193" s="44">
        <f t="shared" si="842"/>
        <v>0</v>
      </c>
      <c r="Q193" s="45">
        <v>0</v>
      </c>
      <c r="R193" s="44">
        <f t="shared" si="875"/>
        <v>0</v>
      </c>
      <c r="S193" s="45">
        <v>0</v>
      </c>
      <c r="T193" s="44">
        <f t="shared" si="843"/>
        <v>0</v>
      </c>
      <c r="U193" s="45">
        <v>0</v>
      </c>
      <c r="V193" s="44">
        <f t="shared" si="844"/>
        <v>0</v>
      </c>
      <c r="W193" s="45">
        <v>0</v>
      </c>
      <c r="X193" s="44"/>
      <c r="Y193" s="45"/>
      <c r="Z193" s="44"/>
      <c r="AA193" s="36"/>
      <c r="AB193" s="44"/>
      <c r="AC193" s="45"/>
      <c r="AD193" s="44"/>
      <c r="AE193" s="45"/>
      <c r="AF193" s="44"/>
      <c r="AG193" s="45">
        <v>0</v>
      </c>
      <c r="AH193" s="44">
        <v>0</v>
      </c>
      <c r="AI193" s="45">
        <v>0</v>
      </c>
      <c r="AJ193" s="44">
        <f t="shared" si="845"/>
        <v>0</v>
      </c>
      <c r="AK193" s="45">
        <v>0</v>
      </c>
      <c r="AL193" s="44">
        <f t="shared" si="846"/>
        <v>0</v>
      </c>
      <c r="AM193" s="36"/>
      <c r="AN193" s="44">
        <f t="shared" si="847"/>
        <v>0</v>
      </c>
      <c r="AO193" s="45"/>
      <c r="AP193" s="44">
        <f t="shared" si="848"/>
        <v>0</v>
      </c>
      <c r="AQ193" s="45">
        <v>0</v>
      </c>
      <c r="AR193" s="44">
        <f t="shared" si="849"/>
        <v>0</v>
      </c>
      <c r="AS193" s="45">
        <v>0</v>
      </c>
      <c r="AT193" s="44">
        <f t="shared" si="850"/>
        <v>0</v>
      </c>
      <c r="AU193" s="45"/>
      <c r="AV193" s="44">
        <f t="shared" si="851"/>
        <v>0</v>
      </c>
      <c r="AW193" s="45"/>
      <c r="AX193" s="44">
        <f t="shared" si="852"/>
        <v>0</v>
      </c>
      <c r="AY193" s="45"/>
      <c r="AZ193" s="44">
        <f t="shared" si="853"/>
        <v>0</v>
      </c>
      <c r="BA193" s="45">
        <v>0</v>
      </c>
      <c r="BB193" s="44">
        <f t="shared" si="854"/>
        <v>0</v>
      </c>
      <c r="BC193" s="45">
        <v>0</v>
      </c>
      <c r="BD193" s="44">
        <f t="shared" si="855"/>
        <v>0</v>
      </c>
      <c r="BE193" s="45">
        <v>0</v>
      </c>
      <c r="BF193" s="44">
        <f t="shared" si="856"/>
        <v>0</v>
      </c>
      <c r="BG193" s="45">
        <v>0</v>
      </c>
      <c r="BH193" s="44">
        <f t="shared" si="857"/>
        <v>0</v>
      </c>
      <c r="BI193" s="45">
        <v>0</v>
      </c>
      <c r="BJ193" s="44">
        <f t="shared" si="858"/>
        <v>0</v>
      </c>
      <c r="BK193" s="45"/>
      <c r="BL193" s="44">
        <f t="shared" si="858"/>
        <v>0</v>
      </c>
      <c r="BM193" s="45">
        <v>0</v>
      </c>
      <c r="BN193" s="44">
        <f t="shared" si="859"/>
        <v>0</v>
      </c>
      <c r="BO193" s="45">
        <v>0</v>
      </c>
      <c r="BP193" s="44">
        <f t="shared" si="859"/>
        <v>0</v>
      </c>
      <c r="BQ193" s="81">
        <v>0</v>
      </c>
      <c r="BR193" s="44">
        <f t="shared" si="860"/>
        <v>0</v>
      </c>
      <c r="BS193" s="45">
        <v>0</v>
      </c>
      <c r="BT193" s="44">
        <f t="shared" si="861"/>
        <v>0</v>
      </c>
      <c r="BU193" s="45">
        <v>0</v>
      </c>
      <c r="BV193" s="44">
        <f t="shared" si="862"/>
        <v>0</v>
      </c>
      <c r="BW193" s="48">
        <v>0</v>
      </c>
      <c r="BX193" s="44">
        <f t="shared" si="862"/>
        <v>0</v>
      </c>
      <c r="BY193" s="45">
        <v>0</v>
      </c>
      <c r="BZ193" s="44">
        <f t="shared" si="863"/>
        <v>0</v>
      </c>
      <c r="CA193" s="48"/>
      <c r="CB193" s="44">
        <f t="shared" si="864"/>
        <v>0</v>
      </c>
      <c r="CC193" s="45">
        <v>0</v>
      </c>
      <c r="CD193" s="44">
        <f t="shared" si="865"/>
        <v>0</v>
      </c>
      <c r="CE193" s="45">
        <v>0</v>
      </c>
      <c r="CF193" s="44">
        <f t="shared" si="866"/>
        <v>0</v>
      </c>
      <c r="CG193" s="44">
        <v>0</v>
      </c>
      <c r="CH193" s="44">
        <f t="shared" si="867"/>
        <v>0</v>
      </c>
      <c r="CI193" s="45">
        <v>0</v>
      </c>
      <c r="CJ193" s="44">
        <f t="shared" si="868"/>
        <v>0</v>
      </c>
      <c r="CK193" s="45"/>
      <c r="CL193" s="44">
        <f t="shared" si="869"/>
        <v>0</v>
      </c>
      <c r="CM193" s="45"/>
      <c r="CN193" s="44">
        <f t="shared" si="870"/>
        <v>0</v>
      </c>
      <c r="CO193" s="45">
        <v>0</v>
      </c>
      <c r="CP193" s="44">
        <f t="shared" si="871"/>
        <v>0</v>
      </c>
      <c r="CQ193" s="45">
        <v>0</v>
      </c>
      <c r="CR193" s="44">
        <f t="shared" si="872"/>
        <v>0</v>
      </c>
      <c r="CS193" s="45">
        <v>0</v>
      </c>
      <c r="CT193" s="44">
        <f t="shared" si="873"/>
        <v>0</v>
      </c>
      <c r="CU193" s="44"/>
      <c r="CV193" s="44"/>
      <c r="CW193" s="44"/>
      <c r="CX193" s="44"/>
      <c r="CY193" s="44"/>
      <c r="CZ193" s="44"/>
      <c r="DA193" s="44"/>
      <c r="DB193" s="44"/>
      <c r="DC193" s="44"/>
      <c r="DD193" s="44"/>
      <c r="DE193" s="50">
        <f t="shared" si="874"/>
        <v>0</v>
      </c>
      <c r="DF193" s="50">
        <f t="shared" si="874"/>
        <v>0</v>
      </c>
    </row>
    <row r="194" spans="1:110" s="6" customFormat="1" ht="30" x14ac:dyDescent="0.25">
      <c r="A194" s="70"/>
      <c r="B194" s="70">
        <v>152</v>
      </c>
      <c r="C194" s="71" t="s">
        <v>478</v>
      </c>
      <c r="D194" s="72" t="s">
        <v>479</v>
      </c>
      <c r="E194" s="36">
        <v>15030</v>
      </c>
      <c r="F194" s="37">
        <v>2.17</v>
      </c>
      <c r="G194" s="38"/>
      <c r="H194" s="39">
        <v>1</v>
      </c>
      <c r="I194" s="40"/>
      <c r="J194" s="40"/>
      <c r="K194" s="41">
        <v>1.4</v>
      </c>
      <c r="L194" s="41">
        <v>1.68</v>
      </c>
      <c r="M194" s="41">
        <v>2.23</v>
      </c>
      <c r="N194" s="42">
        <v>2.57</v>
      </c>
      <c r="O194" s="51">
        <v>0</v>
      </c>
      <c r="P194" s="44">
        <f t="shared" si="842"/>
        <v>0</v>
      </c>
      <c r="Q194" s="45">
        <v>0</v>
      </c>
      <c r="R194" s="44">
        <f t="shared" si="875"/>
        <v>0</v>
      </c>
      <c r="S194" s="45">
        <v>0</v>
      </c>
      <c r="T194" s="44">
        <f t="shared" si="843"/>
        <v>0</v>
      </c>
      <c r="U194" s="45">
        <v>0</v>
      </c>
      <c r="V194" s="44">
        <f t="shared" si="844"/>
        <v>0</v>
      </c>
      <c r="W194" s="45">
        <v>0</v>
      </c>
      <c r="X194" s="44"/>
      <c r="Y194" s="45"/>
      <c r="Z194" s="44"/>
      <c r="AA194" s="36"/>
      <c r="AB194" s="44"/>
      <c r="AC194" s="45"/>
      <c r="AD194" s="44"/>
      <c r="AE194" s="45"/>
      <c r="AF194" s="44"/>
      <c r="AG194" s="45">
        <v>0</v>
      </c>
      <c r="AH194" s="44">
        <v>0</v>
      </c>
      <c r="AI194" s="45">
        <v>0</v>
      </c>
      <c r="AJ194" s="44">
        <f t="shared" si="845"/>
        <v>0</v>
      </c>
      <c r="AK194" s="45">
        <v>0</v>
      </c>
      <c r="AL194" s="44">
        <f t="shared" si="846"/>
        <v>0</v>
      </c>
      <c r="AM194" s="36"/>
      <c r="AN194" s="44">
        <f t="shared" si="847"/>
        <v>0</v>
      </c>
      <c r="AO194" s="45"/>
      <c r="AP194" s="44">
        <f t="shared" si="848"/>
        <v>0</v>
      </c>
      <c r="AQ194" s="45">
        <v>0</v>
      </c>
      <c r="AR194" s="44">
        <f t="shared" si="849"/>
        <v>0</v>
      </c>
      <c r="AS194" s="45">
        <v>0</v>
      </c>
      <c r="AT194" s="44">
        <f t="shared" si="850"/>
        <v>0</v>
      </c>
      <c r="AU194" s="45"/>
      <c r="AV194" s="44">
        <f t="shared" si="851"/>
        <v>0</v>
      </c>
      <c r="AW194" s="45"/>
      <c r="AX194" s="44">
        <f t="shared" si="852"/>
        <v>0</v>
      </c>
      <c r="AY194" s="45"/>
      <c r="AZ194" s="44">
        <f t="shared" si="853"/>
        <v>0</v>
      </c>
      <c r="BA194" s="45">
        <v>0</v>
      </c>
      <c r="BB194" s="44">
        <f t="shared" si="854"/>
        <v>0</v>
      </c>
      <c r="BC194" s="45">
        <v>0</v>
      </c>
      <c r="BD194" s="44">
        <f t="shared" si="855"/>
        <v>0</v>
      </c>
      <c r="BE194" s="45">
        <v>0</v>
      </c>
      <c r="BF194" s="44">
        <f t="shared" si="856"/>
        <v>0</v>
      </c>
      <c r="BG194" s="45">
        <v>0</v>
      </c>
      <c r="BH194" s="44">
        <f t="shared" si="857"/>
        <v>0</v>
      </c>
      <c r="BI194" s="45">
        <v>0</v>
      </c>
      <c r="BJ194" s="44">
        <f t="shared" si="858"/>
        <v>0</v>
      </c>
      <c r="BK194" s="45"/>
      <c r="BL194" s="44">
        <f t="shared" si="858"/>
        <v>0</v>
      </c>
      <c r="BM194" s="45">
        <v>0</v>
      </c>
      <c r="BN194" s="44">
        <f t="shared" si="859"/>
        <v>0</v>
      </c>
      <c r="BO194" s="45">
        <v>0</v>
      </c>
      <c r="BP194" s="44">
        <f t="shared" si="859"/>
        <v>0</v>
      </c>
      <c r="BQ194" s="81">
        <v>0</v>
      </c>
      <c r="BR194" s="44">
        <f t="shared" si="860"/>
        <v>0</v>
      </c>
      <c r="BS194" s="45">
        <v>0</v>
      </c>
      <c r="BT194" s="44">
        <f t="shared" si="861"/>
        <v>0</v>
      </c>
      <c r="BU194" s="45">
        <v>0</v>
      </c>
      <c r="BV194" s="44">
        <f t="shared" si="862"/>
        <v>0</v>
      </c>
      <c r="BW194" s="48">
        <v>0</v>
      </c>
      <c r="BX194" s="44">
        <f t="shared" si="862"/>
        <v>0</v>
      </c>
      <c r="BY194" s="45">
        <v>0</v>
      </c>
      <c r="BZ194" s="44">
        <f t="shared" si="863"/>
        <v>0</v>
      </c>
      <c r="CA194" s="48"/>
      <c r="CB194" s="44">
        <f t="shared" si="864"/>
        <v>0</v>
      </c>
      <c r="CC194" s="45">
        <v>0</v>
      </c>
      <c r="CD194" s="44">
        <f t="shared" si="865"/>
        <v>0</v>
      </c>
      <c r="CE194" s="45">
        <v>0</v>
      </c>
      <c r="CF194" s="44">
        <f t="shared" si="866"/>
        <v>0</v>
      </c>
      <c r="CG194" s="44">
        <v>0</v>
      </c>
      <c r="CH194" s="44">
        <f t="shared" si="867"/>
        <v>0</v>
      </c>
      <c r="CI194" s="45">
        <v>0</v>
      </c>
      <c r="CJ194" s="44">
        <f t="shared" si="868"/>
        <v>0</v>
      </c>
      <c r="CK194" s="45"/>
      <c r="CL194" s="44">
        <f t="shared" si="869"/>
        <v>0</v>
      </c>
      <c r="CM194" s="45"/>
      <c r="CN194" s="44">
        <f t="shared" si="870"/>
        <v>0</v>
      </c>
      <c r="CO194" s="45">
        <v>0</v>
      </c>
      <c r="CP194" s="44">
        <f t="shared" si="871"/>
        <v>0</v>
      </c>
      <c r="CQ194" s="45">
        <v>0</v>
      </c>
      <c r="CR194" s="44">
        <f t="shared" si="872"/>
        <v>0</v>
      </c>
      <c r="CS194" s="45">
        <v>0</v>
      </c>
      <c r="CT194" s="44">
        <f t="shared" si="873"/>
        <v>0</v>
      </c>
      <c r="CU194" s="44"/>
      <c r="CV194" s="44"/>
      <c r="CW194" s="44"/>
      <c r="CX194" s="44"/>
      <c r="CY194" s="44"/>
      <c r="CZ194" s="44"/>
      <c r="DA194" s="44"/>
      <c r="DB194" s="44"/>
      <c r="DC194" s="44"/>
      <c r="DD194" s="44"/>
      <c r="DE194" s="50">
        <f t="shared" si="874"/>
        <v>0</v>
      </c>
      <c r="DF194" s="50">
        <f t="shared" si="874"/>
        <v>0</v>
      </c>
    </row>
    <row r="195" spans="1:110" ht="15" x14ac:dyDescent="0.25">
      <c r="A195" s="163">
        <v>33</v>
      </c>
      <c r="B195" s="163"/>
      <c r="C195" s="190" t="s">
        <v>480</v>
      </c>
      <c r="D195" s="169" t="s">
        <v>481</v>
      </c>
      <c r="E195" s="175">
        <v>15030</v>
      </c>
      <c r="F195" s="180"/>
      <c r="G195" s="177"/>
      <c r="H195" s="167"/>
      <c r="I195" s="146"/>
      <c r="J195" s="146"/>
      <c r="K195" s="41">
        <v>1.4</v>
      </c>
      <c r="L195" s="41">
        <v>1.68</v>
      </c>
      <c r="M195" s="41">
        <v>2.23</v>
      </c>
      <c r="N195" s="42">
        <v>2.57</v>
      </c>
      <c r="O195" s="181">
        <f t="shared" ref="O195:BZ195" si="876">O196</f>
        <v>0</v>
      </c>
      <c r="P195" s="181">
        <f t="shared" si="876"/>
        <v>0</v>
      </c>
      <c r="Q195" s="181">
        <f t="shared" si="876"/>
        <v>0</v>
      </c>
      <c r="R195" s="181">
        <f t="shared" si="876"/>
        <v>0</v>
      </c>
      <c r="S195" s="181">
        <f t="shared" si="876"/>
        <v>0</v>
      </c>
      <c r="T195" s="181">
        <f t="shared" si="876"/>
        <v>0</v>
      </c>
      <c r="U195" s="155">
        <f t="shared" si="876"/>
        <v>0</v>
      </c>
      <c r="V195" s="155">
        <f t="shared" si="876"/>
        <v>0</v>
      </c>
      <c r="W195" s="155">
        <f t="shared" si="876"/>
        <v>0</v>
      </c>
      <c r="X195" s="155">
        <f t="shared" si="876"/>
        <v>0</v>
      </c>
      <c r="Y195" s="155">
        <f t="shared" si="876"/>
        <v>0</v>
      </c>
      <c r="Z195" s="155">
        <f t="shared" si="876"/>
        <v>0</v>
      </c>
      <c r="AA195" s="155">
        <f t="shared" si="876"/>
        <v>0</v>
      </c>
      <c r="AB195" s="155">
        <f t="shared" si="876"/>
        <v>0</v>
      </c>
      <c r="AC195" s="155">
        <f t="shared" si="876"/>
        <v>0</v>
      </c>
      <c r="AD195" s="155">
        <f t="shared" si="876"/>
        <v>0</v>
      </c>
      <c r="AE195" s="155">
        <f t="shared" si="876"/>
        <v>0</v>
      </c>
      <c r="AF195" s="155">
        <f t="shared" si="876"/>
        <v>0</v>
      </c>
      <c r="AG195" s="155">
        <f t="shared" si="876"/>
        <v>0</v>
      </c>
      <c r="AH195" s="155">
        <f t="shared" si="876"/>
        <v>0</v>
      </c>
      <c r="AI195" s="155">
        <f t="shared" si="876"/>
        <v>0</v>
      </c>
      <c r="AJ195" s="155">
        <f t="shared" si="876"/>
        <v>0</v>
      </c>
      <c r="AK195" s="155">
        <f t="shared" si="876"/>
        <v>2</v>
      </c>
      <c r="AL195" s="155">
        <f t="shared" si="876"/>
        <v>55550.879999999997</v>
      </c>
      <c r="AM195" s="155">
        <f t="shared" si="876"/>
        <v>0</v>
      </c>
      <c r="AN195" s="155">
        <f t="shared" si="876"/>
        <v>0</v>
      </c>
      <c r="AO195" s="155">
        <f t="shared" si="876"/>
        <v>0</v>
      </c>
      <c r="AP195" s="155">
        <f t="shared" si="876"/>
        <v>0</v>
      </c>
      <c r="AQ195" s="155">
        <f t="shared" si="876"/>
        <v>0</v>
      </c>
      <c r="AR195" s="155">
        <f t="shared" si="876"/>
        <v>0</v>
      </c>
      <c r="AS195" s="155">
        <f t="shared" si="876"/>
        <v>0</v>
      </c>
      <c r="AT195" s="155">
        <f t="shared" si="876"/>
        <v>0</v>
      </c>
      <c r="AU195" s="155">
        <f t="shared" si="876"/>
        <v>0</v>
      </c>
      <c r="AV195" s="155">
        <f t="shared" si="876"/>
        <v>0</v>
      </c>
      <c r="AW195" s="155">
        <f t="shared" si="876"/>
        <v>0</v>
      </c>
      <c r="AX195" s="155">
        <f t="shared" si="876"/>
        <v>0</v>
      </c>
      <c r="AY195" s="155">
        <f t="shared" si="876"/>
        <v>0</v>
      </c>
      <c r="AZ195" s="155">
        <f t="shared" si="876"/>
        <v>0</v>
      </c>
      <c r="BA195" s="155">
        <f t="shared" si="876"/>
        <v>0</v>
      </c>
      <c r="BB195" s="155">
        <f t="shared" si="876"/>
        <v>0</v>
      </c>
      <c r="BC195" s="155">
        <f t="shared" si="876"/>
        <v>0</v>
      </c>
      <c r="BD195" s="155">
        <f t="shared" si="876"/>
        <v>0</v>
      </c>
      <c r="BE195" s="155">
        <f t="shared" si="876"/>
        <v>0</v>
      </c>
      <c r="BF195" s="155">
        <f t="shared" si="876"/>
        <v>0</v>
      </c>
      <c r="BG195" s="155">
        <f t="shared" si="876"/>
        <v>0</v>
      </c>
      <c r="BH195" s="155">
        <f t="shared" si="876"/>
        <v>0</v>
      </c>
      <c r="BI195" s="155">
        <f t="shared" si="876"/>
        <v>0</v>
      </c>
      <c r="BJ195" s="155">
        <f t="shared" si="876"/>
        <v>0</v>
      </c>
      <c r="BK195" s="155">
        <f t="shared" si="876"/>
        <v>0</v>
      </c>
      <c r="BL195" s="155">
        <f t="shared" si="876"/>
        <v>0</v>
      </c>
      <c r="BM195" s="155">
        <f t="shared" si="876"/>
        <v>0</v>
      </c>
      <c r="BN195" s="155">
        <f t="shared" si="876"/>
        <v>0</v>
      </c>
      <c r="BO195" s="155">
        <f t="shared" si="876"/>
        <v>0</v>
      </c>
      <c r="BP195" s="155">
        <f t="shared" si="876"/>
        <v>0</v>
      </c>
      <c r="BQ195" s="155">
        <f t="shared" si="876"/>
        <v>0</v>
      </c>
      <c r="BR195" s="155">
        <f t="shared" si="876"/>
        <v>0</v>
      </c>
      <c r="BS195" s="155">
        <f t="shared" si="876"/>
        <v>0</v>
      </c>
      <c r="BT195" s="155">
        <f t="shared" si="876"/>
        <v>0</v>
      </c>
      <c r="BU195" s="155">
        <f t="shared" si="876"/>
        <v>0</v>
      </c>
      <c r="BV195" s="155">
        <f t="shared" si="876"/>
        <v>0</v>
      </c>
      <c r="BW195" s="155">
        <f t="shared" si="876"/>
        <v>0</v>
      </c>
      <c r="BX195" s="155">
        <f t="shared" si="876"/>
        <v>0</v>
      </c>
      <c r="BY195" s="155">
        <f t="shared" si="876"/>
        <v>0</v>
      </c>
      <c r="BZ195" s="155">
        <f t="shared" si="876"/>
        <v>0</v>
      </c>
      <c r="CA195" s="155">
        <f t="shared" ref="CA195:DF195" si="877">CA196</f>
        <v>0</v>
      </c>
      <c r="CB195" s="155">
        <f t="shared" si="877"/>
        <v>0</v>
      </c>
      <c r="CC195" s="155">
        <f t="shared" si="877"/>
        <v>2</v>
      </c>
      <c r="CD195" s="155">
        <f t="shared" si="877"/>
        <v>55550.879999999997</v>
      </c>
      <c r="CE195" s="155">
        <f t="shared" si="877"/>
        <v>0</v>
      </c>
      <c r="CF195" s="155">
        <f t="shared" si="877"/>
        <v>0</v>
      </c>
      <c r="CG195" s="155">
        <f t="shared" si="877"/>
        <v>0</v>
      </c>
      <c r="CH195" s="155">
        <f t="shared" si="877"/>
        <v>0</v>
      </c>
      <c r="CI195" s="155">
        <f t="shared" si="877"/>
        <v>0</v>
      </c>
      <c r="CJ195" s="155">
        <f t="shared" si="877"/>
        <v>0</v>
      </c>
      <c r="CK195" s="155">
        <f t="shared" si="877"/>
        <v>0</v>
      </c>
      <c r="CL195" s="155">
        <f t="shared" si="877"/>
        <v>0</v>
      </c>
      <c r="CM195" s="155">
        <f t="shared" si="877"/>
        <v>0</v>
      </c>
      <c r="CN195" s="155">
        <f t="shared" si="877"/>
        <v>0</v>
      </c>
      <c r="CO195" s="155">
        <f t="shared" si="877"/>
        <v>0</v>
      </c>
      <c r="CP195" s="155">
        <f t="shared" si="877"/>
        <v>0</v>
      </c>
      <c r="CQ195" s="155">
        <f t="shared" si="877"/>
        <v>0</v>
      </c>
      <c r="CR195" s="155">
        <f t="shared" si="877"/>
        <v>0</v>
      </c>
      <c r="CS195" s="155">
        <f t="shared" si="877"/>
        <v>5</v>
      </c>
      <c r="CT195" s="155">
        <f t="shared" si="877"/>
        <v>212449.05</v>
      </c>
      <c r="CU195" s="155">
        <f t="shared" si="877"/>
        <v>0</v>
      </c>
      <c r="CV195" s="155">
        <f t="shared" si="877"/>
        <v>0</v>
      </c>
      <c r="CW195" s="155">
        <f t="shared" si="877"/>
        <v>0</v>
      </c>
      <c r="CX195" s="155">
        <f t="shared" si="877"/>
        <v>0</v>
      </c>
      <c r="CY195" s="155">
        <f t="shared" si="877"/>
        <v>0</v>
      </c>
      <c r="CZ195" s="155">
        <f t="shared" si="877"/>
        <v>0</v>
      </c>
      <c r="DA195" s="155">
        <f t="shared" si="877"/>
        <v>0</v>
      </c>
      <c r="DB195" s="155">
        <f t="shared" si="877"/>
        <v>0</v>
      </c>
      <c r="DC195" s="155">
        <f t="shared" si="877"/>
        <v>0</v>
      </c>
      <c r="DD195" s="155">
        <f t="shared" si="877"/>
        <v>0</v>
      </c>
      <c r="DE195" s="155">
        <f t="shared" si="877"/>
        <v>9</v>
      </c>
      <c r="DF195" s="155">
        <f t="shared" si="877"/>
        <v>323550.81</v>
      </c>
    </row>
    <row r="196" spans="1:110" s="6" customFormat="1" x14ac:dyDescent="0.25">
      <c r="A196" s="70"/>
      <c r="B196" s="70">
        <v>153</v>
      </c>
      <c r="C196" s="71" t="s">
        <v>482</v>
      </c>
      <c r="D196" s="72" t="s">
        <v>483</v>
      </c>
      <c r="E196" s="36">
        <v>15030</v>
      </c>
      <c r="F196" s="37">
        <v>1.1000000000000001</v>
      </c>
      <c r="G196" s="38"/>
      <c r="H196" s="39">
        <v>1</v>
      </c>
      <c r="I196" s="40"/>
      <c r="J196" s="40"/>
      <c r="K196" s="41">
        <v>1.4</v>
      </c>
      <c r="L196" s="41">
        <v>1.68</v>
      </c>
      <c r="M196" s="41">
        <v>2.23</v>
      </c>
      <c r="N196" s="42">
        <v>2.57</v>
      </c>
      <c r="O196" s="51">
        <v>0</v>
      </c>
      <c r="P196" s="44">
        <f>SUM(O196*$E196*$F196*$H196*$K196*$P$10)</f>
        <v>0</v>
      </c>
      <c r="Q196" s="45">
        <v>0</v>
      </c>
      <c r="R196" s="44">
        <f t="shared" si="875"/>
        <v>0</v>
      </c>
      <c r="S196" s="45">
        <v>0</v>
      </c>
      <c r="T196" s="44">
        <f t="shared" ref="T196" si="878">SUM(S196*$E196*$F196*$H196*$K196*T$10)</f>
        <v>0</v>
      </c>
      <c r="U196" s="45">
        <v>0</v>
      </c>
      <c r="V196" s="44">
        <f>SUM(U196*$E196*$F196*$H196*$K196*$V$10)</f>
        <v>0</v>
      </c>
      <c r="W196" s="45">
        <v>0</v>
      </c>
      <c r="X196" s="44"/>
      <c r="Y196" s="45"/>
      <c r="Z196" s="44"/>
      <c r="AA196" s="36">
        <v>0</v>
      </c>
      <c r="AB196" s="44">
        <v>0</v>
      </c>
      <c r="AC196" s="45">
        <v>0</v>
      </c>
      <c r="AD196" s="44">
        <v>0</v>
      </c>
      <c r="AE196" s="45">
        <v>0</v>
      </c>
      <c r="AF196" s="44">
        <v>0</v>
      </c>
      <c r="AG196" s="45">
        <v>0</v>
      </c>
      <c r="AH196" s="44">
        <v>0</v>
      </c>
      <c r="AI196" s="45">
        <v>0</v>
      </c>
      <c r="AJ196" s="44">
        <f t="shared" ref="AJ196" si="879">AI196*$E196*$F196*$H196*$L196*AJ$10</f>
        <v>0</v>
      </c>
      <c r="AK196" s="79">
        <v>2</v>
      </c>
      <c r="AL196" s="44">
        <f>AK196*$E196*$F196*$H196*$L196*AL$10</f>
        <v>55550.879999999997</v>
      </c>
      <c r="AM196" s="36"/>
      <c r="AN196" s="44">
        <f>SUM(AM196*$E196*$F196*$H196*$K196*$AN$10)</f>
        <v>0</v>
      </c>
      <c r="AO196" s="45"/>
      <c r="AP196" s="44">
        <f>SUM(AO196*$E196*$F196*$H196*$K196*AP$10)</f>
        <v>0</v>
      </c>
      <c r="AQ196" s="45">
        <v>0</v>
      </c>
      <c r="AR196" s="44">
        <f>SUM(AQ196*$E196*$F196*$H196*$K196*AR$10)</f>
        <v>0</v>
      </c>
      <c r="AS196" s="45">
        <v>0</v>
      </c>
      <c r="AT196" s="44">
        <f>SUM(AS196*$E196*$F196*$H196*$K196*$AH$10)</f>
        <v>0</v>
      </c>
      <c r="AU196" s="45"/>
      <c r="AV196" s="44">
        <f>SUM(AU196*$E196*$F196*$H196*$K196*AV$10)</f>
        <v>0</v>
      </c>
      <c r="AW196" s="45"/>
      <c r="AX196" s="44">
        <f>SUM(AW196*$E196*$F196*$H196*$K196*AX$10)</f>
        <v>0</v>
      </c>
      <c r="AY196" s="45"/>
      <c r="AZ196" s="44">
        <f>SUM(AY196*$E196*$F196*$H196*$K196*$AZ$10)</f>
        <v>0</v>
      </c>
      <c r="BA196" s="45">
        <v>0</v>
      </c>
      <c r="BB196" s="44">
        <f>SUM(BA196*$E196*$F196*$H196*$K196*$AL$10)</f>
        <v>0</v>
      </c>
      <c r="BC196" s="45"/>
      <c r="BD196" s="44">
        <f>SUM(BC196*$E196*$F196*$H196*$K196*BD$10)</f>
        <v>0</v>
      </c>
      <c r="BE196" s="45"/>
      <c r="BF196" s="44">
        <f>SUM(BE196*$E196*$F196*$H196*$K196*BF$10)</f>
        <v>0</v>
      </c>
      <c r="BG196" s="45">
        <v>0</v>
      </c>
      <c r="BH196" s="44">
        <f>SUM(BG196*$E196*$F196*$H196*$K196*BH$10)</f>
        <v>0</v>
      </c>
      <c r="BI196" s="45"/>
      <c r="BJ196" s="44">
        <f>SUM(BI196*$E196*$F196*$H196*$K196*BJ$10)</f>
        <v>0</v>
      </c>
      <c r="BK196" s="45"/>
      <c r="BL196" s="44">
        <f>SUM(BK196*$E196*$F196*$H196*$K196*BL$10)</f>
        <v>0</v>
      </c>
      <c r="BM196" s="45">
        <v>0</v>
      </c>
      <c r="BN196" s="44">
        <f>BM196*$E196*$F196*$H196*$L196*BN$10</f>
        <v>0</v>
      </c>
      <c r="BO196" s="45">
        <v>0</v>
      </c>
      <c r="BP196" s="44">
        <f>BO196*$E196*$F196*$H196*$L196*BP$10</f>
        <v>0</v>
      </c>
      <c r="BQ196" s="81">
        <v>0</v>
      </c>
      <c r="BR196" s="44">
        <f>BQ196*$E196*$F196*$H196*$L196*BR$10</f>
        <v>0</v>
      </c>
      <c r="BS196" s="45">
        <v>0</v>
      </c>
      <c r="BT196" s="44">
        <f>BS196*$E196*$F196*$H196*$L196*BT$10</f>
        <v>0</v>
      </c>
      <c r="BU196" s="45">
        <v>0</v>
      </c>
      <c r="BV196" s="44">
        <f>BU196*$E196*$F196*$H196*$L196*BV$10</f>
        <v>0</v>
      </c>
      <c r="BW196" s="48">
        <v>0</v>
      </c>
      <c r="BX196" s="44">
        <f>BW196*$E196*$F196*$H196*$L196*BX$10</f>
        <v>0</v>
      </c>
      <c r="BY196" s="45"/>
      <c r="BZ196" s="44">
        <f>BY196*$E196*$F196*$H196*$L196*BZ$10</f>
        <v>0</v>
      </c>
      <c r="CA196" s="48"/>
      <c r="CB196" s="44">
        <f>CA196*$E196*$F196*$H196*$L196*CB$10</f>
        <v>0</v>
      </c>
      <c r="CC196" s="79">
        <v>2</v>
      </c>
      <c r="CD196" s="44">
        <f>CC196*$E196*$F196*$H196*$L196*CD$10</f>
        <v>55550.879999999997</v>
      </c>
      <c r="CE196" s="45">
        <v>0</v>
      </c>
      <c r="CF196" s="44">
        <f>CE196*$E196*$F196*$H196*$L196*CF$10</f>
        <v>0</v>
      </c>
      <c r="CG196" s="44"/>
      <c r="CH196" s="44">
        <f>CG196*$E196*$F196*$H196*$L196*CH$10</f>
        <v>0</v>
      </c>
      <c r="CI196" s="45"/>
      <c r="CJ196" s="44">
        <f>CI196*$E196*$F196*$H196*$L196*CJ$10</f>
        <v>0</v>
      </c>
      <c r="CK196" s="45"/>
      <c r="CL196" s="44">
        <f>CK196*$E196*$F196*$H196*$L196*CL$10</f>
        <v>0</v>
      </c>
      <c r="CM196" s="45"/>
      <c r="CN196" s="44">
        <f>CM196*$E196*$F196*$H196*$L196*CN$10</f>
        <v>0</v>
      </c>
      <c r="CO196" s="45"/>
      <c r="CP196" s="44">
        <f>CO196*$E196*$F196*$H196*$L196*CP$10</f>
        <v>0</v>
      </c>
      <c r="CQ196" s="45">
        <v>0</v>
      </c>
      <c r="CR196" s="44">
        <f>CQ196*$E196*$F196*$H196*$M196*CR$10</f>
        <v>0</v>
      </c>
      <c r="CS196" s="44">
        <v>5</v>
      </c>
      <c r="CT196" s="44">
        <f>CS196*$E196*$F196*$H196*$N196*$CT$10</f>
        <v>212449.05</v>
      </c>
      <c r="CU196" s="44"/>
      <c r="CV196" s="44"/>
      <c r="CW196" s="44"/>
      <c r="CX196" s="44"/>
      <c r="CY196" s="44"/>
      <c r="CZ196" s="44"/>
      <c r="DA196" s="44"/>
      <c r="DB196" s="44"/>
      <c r="DC196" s="44"/>
      <c r="DD196" s="44"/>
      <c r="DE196" s="50">
        <f>SUM(Q196+O196+S196+U196+AC196+Y196+W196+AE196+AI196+AG196+AK196+AQ196+BM196+BS196+AO196+BA196+BC196+CE196+CG196+CC196+CI196+CK196+BW196+BY196+AS196+AU196+AW196+BO196+BQ196+BU196+BE196+BG196+BI196+BK196+CA196+CM196+CO196+CQ196+CS196+CU196+CW196+DC196+DA196)</f>
        <v>9</v>
      </c>
      <c r="DF196" s="50">
        <f>SUM(R196+P196+T196+V196+AD196+Z196+X196+AF196+AJ196+AH196+AL196+AR196+BN196+BT196+AP196+BB196+BD196+CF196+CH196+CD196+CJ196+CL196+BX196+BZ196+AT196+AV196+AX196+BP196+BR196+BV196+BF196+BH196+BJ196+BL196+CB196+CN196+CP196+CR196+CT196+CV196+CX196+DD196+DB196)</f>
        <v>323550.81</v>
      </c>
    </row>
    <row r="197" spans="1:110" ht="15" x14ac:dyDescent="0.25">
      <c r="A197" s="163">
        <v>34</v>
      </c>
      <c r="B197" s="163"/>
      <c r="C197" s="190" t="s">
        <v>484</v>
      </c>
      <c r="D197" s="169" t="s">
        <v>485</v>
      </c>
      <c r="E197" s="175">
        <v>15030</v>
      </c>
      <c r="F197" s="180"/>
      <c r="G197" s="177"/>
      <c r="H197" s="167"/>
      <c r="I197" s="146"/>
      <c r="J197" s="146"/>
      <c r="K197" s="41">
        <v>1.4</v>
      </c>
      <c r="L197" s="41">
        <v>1.68</v>
      </c>
      <c r="M197" s="41">
        <v>2.23</v>
      </c>
      <c r="N197" s="42">
        <v>2.57</v>
      </c>
      <c r="O197" s="181">
        <f t="shared" ref="O197:AB197" si="880">SUM(O198:O200)</f>
        <v>5</v>
      </c>
      <c r="P197" s="181">
        <f t="shared" si="880"/>
        <v>92584.799999999988</v>
      </c>
      <c r="Q197" s="181">
        <f t="shared" si="880"/>
        <v>0</v>
      </c>
      <c r="R197" s="181">
        <f t="shared" si="880"/>
        <v>0</v>
      </c>
      <c r="S197" s="181">
        <f t="shared" si="880"/>
        <v>0</v>
      </c>
      <c r="T197" s="181">
        <f t="shared" si="880"/>
        <v>0</v>
      </c>
      <c r="U197" s="155">
        <f t="shared" si="880"/>
        <v>0</v>
      </c>
      <c r="V197" s="155">
        <f t="shared" si="880"/>
        <v>0</v>
      </c>
      <c r="W197" s="155">
        <f t="shared" si="880"/>
        <v>0</v>
      </c>
      <c r="X197" s="155">
        <f t="shared" si="880"/>
        <v>0</v>
      </c>
      <c r="Y197" s="155">
        <f t="shared" si="880"/>
        <v>0</v>
      </c>
      <c r="Z197" s="155">
        <f t="shared" si="880"/>
        <v>0</v>
      </c>
      <c r="AA197" s="155">
        <f t="shared" si="880"/>
        <v>0</v>
      </c>
      <c r="AB197" s="155">
        <f t="shared" si="880"/>
        <v>0</v>
      </c>
      <c r="AC197" s="155">
        <f t="shared" ref="AC197:CN197" si="881">SUM(AC198:AC200)</f>
        <v>0</v>
      </c>
      <c r="AD197" s="155">
        <f t="shared" si="881"/>
        <v>0</v>
      </c>
      <c r="AE197" s="155">
        <f t="shared" si="881"/>
        <v>14</v>
      </c>
      <c r="AF197" s="155">
        <f t="shared" si="881"/>
        <v>266560.38</v>
      </c>
      <c r="AG197" s="155">
        <f t="shared" si="881"/>
        <v>0</v>
      </c>
      <c r="AH197" s="155">
        <f t="shared" si="881"/>
        <v>0</v>
      </c>
      <c r="AI197" s="155">
        <f t="shared" si="881"/>
        <v>0</v>
      </c>
      <c r="AJ197" s="155">
        <f t="shared" si="881"/>
        <v>0</v>
      </c>
      <c r="AK197" s="155">
        <f t="shared" si="881"/>
        <v>0</v>
      </c>
      <c r="AL197" s="155">
        <f t="shared" si="881"/>
        <v>0</v>
      </c>
      <c r="AM197" s="155">
        <f t="shared" si="881"/>
        <v>0</v>
      </c>
      <c r="AN197" s="155">
        <f t="shared" si="881"/>
        <v>0</v>
      </c>
      <c r="AO197" s="155">
        <f t="shared" si="881"/>
        <v>0</v>
      </c>
      <c r="AP197" s="155">
        <f t="shared" si="881"/>
        <v>0</v>
      </c>
      <c r="AQ197" s="155">
        <f t="shared" si="881"/>
        <v>0</v>
      </c>
      <c r="AR197" s="155">
        <f t="shared" si="881"/>
        <v>0</v>
      </c>
      <c r="AS197" s="155">
        <f t="shared" si="881"/>
        <v>0</v>
      </c>
      <c r="AT197" s="155">
        <f t="shared" si="881"/>
        <v>0</v>
      </c>
      <c r="AU197" s="155">
        <f t="shared" si="881"/>
        <v>0</v>
      </c>
      <c r="AV197" s="155">
        <f t="shared" si="881"/>
        <v>0</v>
      </c>
      <c r="AW197" s="155">
        <f t="shared" si="881"/>
        <v>0</v>
      </c>
      <c r="AX197" s="155">
        <f t="shared" si="881"/>
        <v>0</v>
      </c>
      <c r="AY197" s="155">
        <f t="shared" si="881"/>
        <v>0</v>
      </c>
      <c r="AZ197" s="155">
        <f t="shared" si="881"/>
        <v>0</v>
      </c>
      <c r="BA197" s="155">
        <f t="shared" si="881"/>
        <v>0</v>
      </c>
      <c r="BB197" s="155">
        <f t="shared" si="881"/>
        <v>0</v>
      </c>
      <c r="BC197" s="155">
        <f t="shared" si="881"/>
        <v>0</v>
      </c>
      <c r="BD197" s="155">
        <f t="shared" si="881"/>
        <v>0</v>
      </c>
      <c r="BE197" s="155">
        <f t="shared" si="881"/>
        <v>0</v>
      </c>
      <c r="BF197" s="155">
        <f t="shared" si="881"/>
        <v>0</v>
      </c>
      <c r="BG197" s="155">
        <f t="shared" si="881"/>
        <v>0</v>
      </c>
      <c r="BH197" s="155">
        <f t="shared" si="881"/>
        <v>0</v>
      </c>
      <c r="BI197" s="155">
        <f t="shared" si="881"/>
        <v>0</v>
      </c>
      <c r="BJ197" s="155">
        <f t="shared" si="881"/>
        <v>0</v>
      </c>
      <c r="BK197" s="155">
        <f t="shared" si="881"/>
        <v>0</v>
      </c>
      <c r="BL197" s="155">
        <f t="shared" si="881"/>
        <v>0</v>
      </c>
      <c r="BM197" s="155">
        <f t="shared" si="881"/>
        <v>0</v>
      </c>
      <c r="BN197" s="155">
        <f t="shared" si="881"/>
        <v>0</v>
      </c>
      <c r="BO197" s="155">
        <f t="shared" si="881"/>
        <v>0</v>
      </c>
      <c r="BP197" s="155">
        <f t="shared" si="881"/>
        <v>0</v>
      </c>
      <c r="BQ197" s="155">
        <f t="shared" si="881"/>
        <v>0</v>
      </c>
      <c r="BR197" s="155">
        <f t="shared" si="881"/>
        <v>0</v>
      </c>
      <c r="BS197" s="155">
        <f t="shared" si="881"/>
        <v>72</v>
      </c>
      <c r="BT197" s="155">
        <f t="shared" si="881"/>
        <v>1881659.8079999997</v>
      </c>
      <c r="BU197" s="155">
        <f t="shared" si="881"/>
        <v>0</v>
      </c>
      <c r="BV197" s="155">
        <f t="shared" si="881"/>
        <v>0</v>
      </c>
      <c r="BW197" s="155">
        <f t="shared" si="881"/>
        <v>0</v>
      </c>
      <c r="BX197" s="155">
        <f t="shared" si="881"/>
        <v>0</v>
      </c>
      <c r="BY197" s="155">
        <f t="shared" si="881"/>
        <v>0</v>
      </c>
      <c r="BZ197" s="155">
        <f t="shared" si="881"/>
        <v>0</v>
      </c>
      <c r="CA197" s="155">
        <f t="shared" si="881"/>
        <v>0</v>
      </c>
      <c r="CB197" s="155">
        <f t="shared" si="881"/>
        <v>0</v>
      </c>
      <c r="CC197" s="155">
        <f t="shared" si="881"/>
        <v>60</v>
      </c>
      <c r="CD197" s="155">
        <f t="shared" si="881"/>
        <v>1535224.3199999998</v>
      </c>
      <c r="CE197" s="155">
        <f t="shared" si="881"/>
        <v>0</v>
      </c>
      <c r="CF197" s="155">
        <f t="shared" si="881"/>
        <v>0</v>
      </c>
      <c r="CG197" s="155">
        <f t="shared" si="881"/>
        <v>4</v>
      </c>
      <c r="CH197" s="155">
        <f t="shared" si="881"/>
        <v>88881.407999999996</v>
      </c>
      <c r="CI197" s="155">
        <f t="shared" si="881"/>
        <v>0</v>
      </c>
      <c r="CJ197" s="155">
        <f t="shared" si="881"/>
        <v>0</v>
      </c>
      <c r="CK197" s="155">
        <f t="shared" si="881"/>
        <v>0</v>
      </c>
      <c r="CL197" s="155">
        <f t="shared" si="881"/>
        <v>0</v>
      </c>
      <c r="CM197" s="155">
        <f t="shared" si="881"/>
        <v>0</v>
      </c>
      <c r="CN197" s="155">
        <f t="shared" si="881"/>
        <v>0</v>
      </c>
      <c r="CO197" s="155">
        <f t="shared" ref="CO197:DF197" si="882">SUM(CO198:CO200)</f>
        <v>0</v>
      </c>
      <c r="CP197" s="155">
        <f t="shared" si="882"/>
        <v>0</v>
      </c>
      <c r="CQ197" s="155">
        <f t="shared" si="882"/>
        <v>0</v>
      </c>
      <c r="CR197" s="155">
        <f t="shared" si="882"/>
        <v>0</v>
      </c>
      <c r="CS197" s="155">
        <f t="shared" si="882"/>
        <v>3</v>
      </c>
      <c r="CT197" s="155">
        <f t="shared" si="882"/>
        <v>101975.54399999998</v>
      </c>
      <c r="CU197" s="155">
        <f t="shared" si="882"/>
        <v>0</v>
      </c>
      <c r="CV197" s="155">
        <f t="shared" si="882"/>
        <v>0</v>
      </c>
      <c r="CW197" s="155">
        <f t="shared" si="882"/>
        <v>0</v>
      </c>
      <c r="CX197" s="155">
        <f t="shared" si="882"/>
        <v>0</v>
      </c>
      <c r="CY197" s="155">
        <f t="shared" si="882"/>
        <v>0</v>
      </c>
      <c r="CZ197" s="155">
        <f t="shared" si="882"/>
        <v>0</v>
      </c>
      <c r="DA197" s="155">
        <f t="shared" si="882"/>
        <v>0</v>
      </c>
      <c r="DB197" s="155">
        <f t="shared" si="882"/>
        <v>0</v>
      </c>
      <c r="DC197" s="155">
        <f t="shared" si="882"/>
        <v>0</v>
      </c>
      <c r="DD197" s="155">
        <f t="shared" si="882"/>
        <v>0</v>
      </c>
      <c r="DE197" s="155">
        <f t="shared" si="882"/>
        <v>158</v>
      </c>
      <c r="DF197" s="155">
        <f t="shared" si="882"/>
        <v>3966886.26</v>
      </c>
    </row>
    <row r="198" spans="1:110" s="6" customFormat="1" ht="45" x14ac:dyDescent="0.25">
      <c r="A198" s="70"/>
      <c r="B198" s="70">
        <v>154</v>
      </c>
      <c r="C198" s="71" t="s">
        <v>486</v>
      </c>
      <c r="D198" s="35" t="s">
        <v>487</v>
      </c>
      <c r="E198" s="36">
        <v>15030</v>
      </c>
      <c r="F198" s="37">
        <v>0.88</v>
      </c>
      <c r="G198" s="38"/>
      <c r="H198" s="39">
        <v>1</v>
      </c>
      <c r="I198" s="40"/>
      <c r="J198" s="40"/>
      <c r="K198" s="41">
        <v>1.4</v>
      </c>
      <c r="L198" s="41">
        <v>1.68</v>
      </c>
      <c r="M198" s="41">
        <v>2.23</v>
      </c>
      <c r="N198" s="42">
        <v>2.57</v>
      </c>
      <c r="O198" s="51">
        <v>5</v>
      </c>
      <c r="P198" s="44">
        <f>SUM(O198*$E198*$F198*$H198*$K198*$P$10)</f>
        <v>92584.799999999988</v>
      </c>
      <c r="Q198" s="45">
        <v>0</v>
      </c>
      <c r="R198" s="44">
        <f t="shared" si="875"/>
        <v>0</v>
      </c>
      <c r="S198" s="45">
        <v>0</v>
      </c>
      <c r="T198" s="44">
        <f t="shared" ref="T198:T200" si="883">SUM(S198*$E198*$F198*$H198*$K198*T$10)</f>
        <v>0</v>
      </c>
      <c r="U198" s="45">
        <v>0</v>
      </c>
      <c r="V198" s="44">
        <f>SUM(U198*$E198*$F198*$H198*$K198*$V$10)</f>
        <v>0</v>
      </c>
      <c r="W198" s="45">
        <v>0</v>
      </c>
      <c r="X198" s="44"/>
      <c r="Y198" s="45"/>
      <c r="Z198" s="44"/>
      <c r="AA198" s="36">
        <v>0</v>
      </c>
      <c r="AB198" s="44">
        <v>0</v>
      </c>
      <c r="AC198" s="45">
        <v>0</v>
      </c>
      <c r="AD198" s="44">
        <v>0</v>
      </c>
      <c r="AE198" s="44">
        <v>8</v>
      </c>
      <c r="AF198" s="44">
        <v>138877.43</v>
      </c>
      <c r="AG198" s="45">
        <v>0</v>
      </c>
      <c r="AH198" s="44">
        <v>0</v>
      </c>
      <c r="AI198" s="45">
        <v>0</v>
      </c>
      <c r="AJ198" s="44">
        <f t="shared" ref="AJ198:AJ200" si="884">AI198*$E198*$F198*$H198*$L198*AJ$10</f>
        <v>0</v>
      </c>
      <c r="AK198" s="33"/>
      <c r="AL198" s="44">
        <f>AK198*$E198*$F198*$H198*$L198*$AD$10</f>
        <v>0</v>
      </c>
      <c r="AM198" s="36"/>
      <c r="AN198" s="44">
        <f>SUM(AM198*$E198*$F198*$H198*$K198*$AN$10)</f>
        <v>0</v>
      </c>
      <c r="AO198" s="45"/>
      <c r="AP198" s="44">
        <f t="shared" ref="AP198:AP200" si="885">SUM(AO198*$E198*$F198*$H198*$K198*AP$10)</f>
        <v>0</v>
      </c>
      <c r="AQ198" s="45">
        <v>0</v>
      </c>
      <c r="AR198" s="44">
        <f t="shared" ref="AR198:AR200" si="886">SUM(AQ198*$E198*$F198*$H198*$K198*AR$10)</f>
        <v>0</v>
      </c>
      <c r="AS198" s="45">
        <v>0</v>
      </c>
      <c r="AT198" s="44">
        <f>SUM(AS198*$E198*$F198*$H198*$K198*$AH$10)</f>
        <v>0</v>
      </c>
      <c r="AU198" s="45"/>
      <c r="AV198" s="44">
        <f t="shared" ref="AV198:AV200" si="887">SUM(AU198*$E198*$F198*$H198*$K198*AV$10)</f>
        <v>0</v>
      </c>
      <c r="AW198" s="45"/>
      <c r="AX198" s="44">
        <f t="shared" ref="AX198:AX200" si="888">SUM(AW198*$E198*$F198*$H198*$K198*AX$10)</f>
        <v>0</v>
      </c>
      <c r="AY198" s="45"/>
      <c r="AZ198" s="44">
        <f>SUM(AY198*$E198*$F198*$H198*$K198*$AZ$10)</f>
        <v>0</v>
      </c>
      <c r="BA198" s="45">
        <v>0</v>
      </c>
      <c r="BB198" s="44">
        <f>SUM(BA198*$E198*$F198*$H198*$K198*$AL$10)</f>
        <v>0</v>
      </c>
      <c r="BC198" s="45">
        <v>0</v>
      </c>
      <c r="BD198" s="44">
        <f t="shared" ref="BD198:BD200" si="889">SUM(BC198*$E198*$F198*$H198*$K198*BD$10)</f>
        <v>0</v>
      </c>
      <c r="BE198" s="45">
        <v>0</v>
      </c>
      <c r="BF198" s="44">
        <f t="shared" ref="BF198:BF200" si="890">SUM(BE198*$E198*$F198*$H198*$K198*BF$10)</f>
        <v>0</v>
      </c>
      <c r="BG198" s="45">
        <v>0</v>
      </c>
      <c r="BH198" s="44">
        <f t="shared" ref="BH198:BH200" si="891">SUM(BG198*$E198*$F198*$H198*$K198*BH$10)</f>
        <v>0</v>
      </c>
      <c r="BI198" s="45">
        <v>0</v>
      </c>
      <c r="BJ198" s="44">
        <f t="shared" ref="BJ198:BL200" si="892">SUM(BI198*$E198*$F198*$H198*$K198*BJ$10)</f>
        <v>0</v>
      </c>
      <c r="BK198" s="45"/>
      <c r="BL198" s="44">
        <f t="shared" si="892"/>
        <v>0</v>
      </c>
      <c r="BM198" s="45">
        <v>0</v>
      </c>
      <c r="BN198" s="44">
        <f t="shared" ref="BN198:BP200" si="893">BM198*$E198*$F198*$H198*$L198*BN$10</f>
        <v>0</v>
      </c>
      <c r="BO198" s="45">
        <v>0</v>
      </c>
      <c r="BP198" s="44">
        <f t="shared" si="893"/>
        <v>0</v>
      </c>
      <c r="BQ198" s="81">
        <v>0</v>
      </c>
      <c r="BR198" s="44">
        <f t="shared" ref="BR198:BR200" si="894">BQ198*$E198*$F198*$H198*$L198*BR$10</f>
        <v>0</v>
      </c>
      <c r="BS198" s="44">
        <v>17</v>
      </c>
      <c r="BT198" s="44">
        <f t="shared" ref="BT198:BT200" si="895">BS198*$E198*$F198*$H198*$L198*BT$10</f>
        <v>377745.98399999994</v>
      </c>
      <c r="BU198" s="45">
        <v>0</v>
      </c>
      <c r="BV198" s="44">
        <f t="shared" ref="BV198:BX200" si="896">BU198*$E198*$F198*$H198*$L198*BV$10</f>
        <v>0</v>
      </c>
      <c r="BW198" s="48">
        <v>0</v>
      </c>
      <c r="BX198" s="44">
        <f t="shared" si="896"/>
        <v>0</v>
      </c>
      <c r="BY198" s="45">
        <v>0</v>
      </c>
      <c r="BZ198" s="44">
        <f t="shared" ref="BZ198:BZ200" si="897">BY198*$E198*$F198*$H198*$L198*BZ$10</f>
        <v>0</v>
      </c>
      <c r="CA198" s="48"/>
      <c r="CB198" s="44">
        <f t="shared" ref="CB198:CB200" si="898">CA198*$E198*$F198*$H198*$L198*CB$10</f>
        <v>0</v>
      </c>
      <c r="CC198" s="79">
        <v>20</v>
      </c>
      <c r="CD198" s="44">
        <f t="shared" ref="CD198:CD200" si="899">CC198*$E198*$F198*$H198*$L198*CD$10</f>
        <v>444407.03999999998</v>
      </c>
      <c r="CE198" s="45"/>
      <c r="CF198" s="44">
        <f t="shared" ref="CF198:CF200" si="900">CE198*$E198*$F198*$H198*$L198*CF$10</f>
        <v>0</v>
      </c>
      <c r="CG198" s="44">
        <v>4</v>
      </c>
      <c r="CH198" s="44">
        <f t="shared" ref="CH198:CH200" si="901">CG198*$E198*$F198*$H198*$L198*CH$10</f>
        <v>88881.407999999996</v>
      </c>
      <c r="CI198" s="45">
        <v>0</v>
      </c>
      <c r="CJ198" s="44">
        <f t="shared" ref="CJ198:CJ200" si="902">CI198*$E198*$F198*$H198*$L198*CJ$10</f>
        <v>0</v>
      </c>
      <c r="CK198" s="45"/>
      <c r="CL198" s="44">
        <f t="shared" ref="CL198:CL200" si="903">CK198*$E198*$F198*$H198*$L198*CL$10</f>
        <v>0</v>
      </c>
      <c r="CM198" s="45"/>
      <c r="CN198" s="44">
        <f t="shared" ref="CN198:CN200" si="904">CM198*$E198*$F198*$H198*$L198*CN$10</f>
        <v>0</v>
      </c>
      <c r="CO198" s="45">
        <v>0</v>
      </c>
      <c r="CP198" s="44">
        <f t="shared" ref="CP198:CP200" si="905">CO198*$E198*$F198*$H198*$L198*CP$10</f>
        <v>0</v>
      </c>
      <c r="CQ198" s="44"/>
      <c r="CR198" s="44">
        <f t="shared" ref="CR198:CR200" si="906">CQ198*$E198*$F198*$H198*$M198*CR$10</f>
        <v>0</v>
      </c>
      <c r="CS198" s="79">
        <v>3</v>
      </c>
      <c r="CT198" s="44">
        <f>CS198*$E198*$F198*$H198*$N198*$CT$10</f>
        <v>101975.54399999998</v>
      </c>
      <c r="CU198" s="44"/>
      <c r="CV198" s="44"/>
      <c r="CW198" s="44"/>
      <c r="CX198" s="44"/>
      <c r="CY198" s="44"/>
      <c r="CZ198" s="44"/>
      <c r="DA198" s="44"/>
      <c r="DB198" s="44"/>
      <c r="DC198" s="44"/>
      <c r="DD198" s="44"/>
      <c r="DE198" s="50">
        <f t="shared" ref="DE198:DF200" si="907">SUM(Q198+O198+S198+U198+AC198+Y198+W198+AE198+AI198+AG198+AK198+AQ198+BM198+BS198+AO198+BA198+BC198+CE198+CG198+CC198+CI198+CK198+BW198+BY198+AS198+AU198+AW198+BO198+BQ198+BU198+BE198+BG198+BI198+BK198+CA198+CM198+CO198+CQ198+CS198+CU198+CW198+DC198+DA198)</f>
        <v>57</v>
      </c>
      <c r="DF198" s="50">
        <f t="shared" si="907"/>
        <v>1244472.206</v>
      </c>
    </row>
    <row r="199" spans="1:110" s="6" customFormat="1" ht="30" x14ac:dyDescent="0.25">
      <c r="A199" s="70"/>
      <c r="B199" s="70">
        <v>155</v>
      </c>
      <c r="C199" s="71" t="s">
        <v>488</v>
      </c>
      <c r="D199" s="35" t="s">
        <v>489</v>
      </c>
      <c r="E199" s="36">
        <v>15030</v>
      </c>
      <c r="F199" s="37">
        <v>0.92</v>
      </c>
      <c r="G199" s="38"/>
      <c r="H199" s="39">
        <v>1</v>
      </c>
      <c r="I199" s="40"/>
      <c r="J199" s="40"/>
      <c r="K199" s="41">
        <v>1.4</v>
      </c>
      <c r="L199" s="41">
        <v>1.68</v>
      </c>
      <c r="M199" s="41">
        <v>2.23</v>
      </c>
      <c r="N199" s="42">
        <v>2.57</v>
      </c>
      <c r="O199" s="51"/>
      <c r="P199" s="44">
        <f>SUM(O199*$E199*$F199*$H199*$K199*$P$10)</f>
        <v>0</v>
      </c>
      <c r="Q199" s="45">
        <v>0</v>
      </c>
      <c r="R199" s="44">
        <f t="shared" si="875"/>
        <v>0</v>
      </c>
      <c r="S199" s="45">
        <v>0</v>
      </c>
      <c r="T199" s="44">
        <f t="shared" si="883"/>
        <v>0</v>
      </c>
      <c r="U199" s="45">
        <v>0</v>
      </c>
      <c r="V199" s="44">
        <f>SUM(U199*$E199*$F199*$H199*$K199*$V$10)</f>
        <v>0</v>
      </c>
      <c r="W199" s="45">
        <v>0</v>
      </c>
      <c r="X199" s="44"/>
      <c r="Y199" s="45"/>
      <c r="Z199" s="44"/>
      <c r="AA199" s="36"/>
      <c r="AB199" s="44"/>
      <c r="AC199" s="45"/>
      <c r="AD199" s="44"/>
      <c r="AE199" s="44">
        <v>5</v>
      </c>
      <c r="AF199" s="44">
        <v>94857.43</v>
      </c>
      <c r="AG199" s="45">
        <v>0</v>
      </c>
      <c r="AH199" s="44">
        <v>0</v>
      </c>
      <c r="AI199" s="45">
        <v>0</v>
      </c>
      <c r="AJ199" s="44">
        <f t="shared" si="884"/>
        <v>0</v>
      </c>
      <c r="AK199" s="45">
        <v>0</v>
      </c>
      <c r="AL199" s="44">
        <f>AK199*$E199*$F199*$H199*$L199*$AD$10</f>
        <v>0</v>
      </c>
      <c r="AM199" s="36"/>
      <c r="AN199" s="44">
        <f>SUM(AM199*$E199*$F199*$H199*$K199*$AN$10)</f>
        <v>0</v>
      </c>
      <c r="AO199" s="45"/>
      <c r="AP199" s="44">
        <f t="shared" si="885"/>
        <v>0</v>
      </c>
      <c r="AQ199" s="45">
        <v>0</v>
      </c>
      <c r="AR199" s="44">
        <f t="shared" si="886"/>
        <v>0</v>
      </c>
      <c r="AS199" s="45">
        <v>0</v>
      </c>
      <c r="AT199" s="44">
        <f>SUM(AS199*$E199*$F199*$H199*$K199*$AH$10)</f>
        <v>0</v>
      </c>
      <c r="AU199" s="45"/>
      <c r="AV199" s="44">
        <f t="shared" si="887"/>
        <v>0</v>
      </c>
      <c r="AW199" s="45"/>
      <c r="AX199" s="44">
        <f t="shared" si="888"/>
        <v>0</v>
      </c>
      <c r="AY199" s="45"/>
      <c r="AZ199" s="44">
        <f>SUM(AY199*$E199*$F199*$H199*$K199*$AZ$10)</f>
        <v>0</v>
      </c>
      <c r="BA199" s="45">
        <v>0</v>
      </c>
      <c r="BB199" s="44">
        <f>SUM(BA199*$E199*$F199*$H199*$K199*$AL$10)</f>
        <v>0</v>
      </c>
      <c r="BC199" s="45">
        <v>0</v>
      </c>
      <c r="BD199" s="44">
        <f t="shared" si="889"/>
        <v>0</v>
      </c>
      <c r="BE199" s="45">
        <v>0</v>
      </c>
      <c r="BF199" s="44">
        <f t="shared" si="890"/>
        <v>0</v>
      </c>
      <c r="BG199" s="45">
        <v>0</v>
      </c>
      <c r="BH199" s="44">
        <f t="shared" si="891"/>
        <v>0</v>
      </c>
      <c r="BI199" s="45">
        <v>0</v>
      </c>
      <c r="BJ199" s="44">
        <f t="shared" si="892"/>
        <v>0</v>
      </c>
      <c r="BK199" s="45"/>
      <c r="BL199" s="44">
        <f t="shared" si="892"/>
        <v>0</v>
      </c>
      <c r="BM199" s="45">
        <v>0</v>
      </c>
      <c r="BN199" s="44">
        <f t="shared" si="893"/>
        <v>0</v>
      </c>
      <c r="BO199" s="45">
        <v>0</v>
      </c>
      <c r="BP199" s="44">
        <f t="shared" si="893"/>
        <v>0</v>
      </c>
      <c r="BQ199" s="81">
        <v>0</v>
      </c>
      <c r="BR199" s="44">
        <f t="shared" si="894"/>
        <v>0</v>
      </c>
      <c r="BS199" s="44">
        <v>41</v>
      </c>
      <c r="BT199" s="44">
        <f t="shared" si="895"/>
        <v>952445.08799999987</v>
      </c>
      <c r="BU199" s="45">
        <v>0</v>
      </c>
      <c r="BV199" s="44">
        <f t="shared" si="896"/>
        <v>0</v>
      </c>
      <c r="BW199" s="48">
        <v>0</v>
      </c>
      <c r="BX199" s="44">
        <f t="shared" si="896"/>
        <v>0</v>
      </c>
      <c r="BY199" s="45">
        <v>0</v>
      </c>
      <c r="BZ199" s="44">
        <f t="shared" si="897"/>
        <v>0</v>
      </c>
      <c r="CA199" s="48"/>
      <c r="CB199" s="44">
        <f t="shared" si="898"/>
        <v>0</v>
      </c>
      <c r="CC199" s="44">
        <v>30</v>
      </c>
      <c r="CD199" s="44">
        <f t="shared" si="899"/>
        <v>696911.03999999992</v>
      </c>
      <c r="CE199" s="45">
        <v>0</v>
      </c>
      <c r="CF199" s="44">
        <f t="shared" si="900"/>
        <v>0</v>
      </c>
      <c r="CG199" s="44">
        <v>0</v>
      </c>
      <c r="CH199" s="44">
        <f t="shared" si="901"/>
        <v>0</v>
      </c>
      <c r="CI199" s="45">
        <v>0</v>
      </c>
      <c r="CJ199" s="44">
        <f t="shared" si="902"/>
        <v>0</v>
      </c>
      <c r="CK199" s="45"/>
      <c r="CL199" s="44">
        <f t="shared" si="903"/>
        <v>0</v>
      </c>
      <c r="CM199" s="45"/>
      <c r="CN199" s="44">
        <f t="shared" si="904"/>
        <v>0</v>
      </c>
      <c r="CO199" s="45">
        <v>0</v>
      </c>
      <c r="CP199" s="44">
        <f t="shared" si="905"/>
        <v>0</v>
      </c>
      <c r="CQ199" s="44">
        <v>0</v>
      </c>
      <c r="CR199" s="44">
        <f t="shared" si="906"/>
        <v>0</v>
      </c>
      <c r="CS199" s="44">
        <v>0</v>
      </c>
      <c r="CT199" s="44">
        <f>CS199*$E199*$F199*$H199*$N199*$CT$10</f>
        <v>0</v>
      </c>
      <c r="CU199" s="44"/>
      <c r="CV199" s="44"/>
      <c r="CW199" s="44"/>
      <c r="CX199" s="44"/>
      <c r="CY199" s="44"/>
      <c r="CZ199" s="44"/>
      <c r="DA199" s="44"/>
      <c r="DB199" s="44"/>
      <c r="DC199" s="44"/>
      <c r="DD199" s="44"/>
      <c r="DE199" s="50">
        <f t="shared" si="907"/>
        <v>76</v>
      </c>
      <c r="DF199" s="50">
        <f t="shared" si="907"/>
        <v>1744213.5579999997</v>
      </c>
    </row>
    <row r="200" spans="1:110" s="6" customFormat="1" ht="30" x14ac:dyDescent="0.25">
      <c r="A200" s="70"/>
      <c r="B200" s="70">
        <v>156</v>
      </c>
      <c r="C200" s="71" t="s">
        <v>490</v>
      </c>
      <c r="D200" s="35" t="s">
        <v>491</v>
      </c>
      <c r="E200" s="36">
        <v>15030</v>
      </c>
      <c r="F200" s="37">
        <v>1.56</v>
      </c>
      <c r="G200" s="38"/>
      <c r="H200" s="39">
        <v>1</v>
      </c>
      <c r="I200" s="40"/>
      <c r="J200" s="40"/>
      <c r="K200" s="41">
        <v>1.4</v>
      </c>
      <c r="L200" s="41">
        <v>1.68</v>
      </c>
      <c r="M200" s="41">
        <v>2.23</v>
      </c>
      <c r="N200" s="42">
        <v>2.57</v>
      </c>
      <c r="O200" s="51"/>
      <c r="P200" s="44">
        <f>SUM(O200*$E200*$F200*$H200*$K200*$P$10)</f>
        <v>0</v>
      </c>
      <c r="Q200" s="45">
        <v>0</v>
      </c>
      <c r="R200" s="44">
        <f t="shared" si="875"/>
        <v>0</v>
      </c>
      <c r="S200" s="45">
        <v>0</v>
      </c>
      <c r="T200" s="44">
        <f t="shared" si="883"/>
        <v>0</v>
      </c>
      <c r="U200" s="45">
        <v>0</v>
      </c>
      <c r="V200" s="44">
        <f>SUM(U200*$E200*$F200*$H200*$K200*$V$10)</f>
        <v>0</v>
      </c>
      <c r="W200" s="45">
        <v>0</v>
      </c>
      <c r="X200" s="44"/>
      <c r="Y200" s="45"/>
      <c r="Z200" s="44"/>
      <c r="AA200" s="36">
        <v>0</v>
      </c>
      <c r="AB200" s="44">
        <v>0</v>
      </c>
      <c r="AC200" s="45">
        <v>0</v>
      </c>
      <c r="AD200" s="44">
        <v>0</v>
      </c>
      <c r="AE200" s="44">
        <v>1</v>
      </c>
      <c r="AF200" s="44">
        <f>AE200*E200*F200*H200*K200</f>
        <v>32825.519999999997</v>
      </c>
      <c r="AG200" s="45">
        <v>0</v>
      </c>
      <c r="AH200" s="44">
        <v>0</v>
      </c>
      <c r="AI200" s="45">
        <v>0</v>
      </c>
      <c r="AJ200" s="44">
        <f t="shared" si="884"/>
        <v>0</v>
      </c>
      <c r="AK200" s="45">
        <v>0</v>
      </c>
      <c r="AL200" s="44">
        <f>AK200*$E200*$F200*$H200*$L200*$AD$10</f>
        <v>0</v>
      </c>
      <c r="AM200" s="36"/>
      <c r="AN200" s="44">
        <f>SUM(AM200*$E200*$F200*$H200*$K200*$AN$10)</f>
        <v>0</v>
      </c>
      <c r="AO200" s="45"/>
      <c r="AP200" s="44">
        <f t="shared" si="885"/>
        <v>0</v>
      </c>
      <c r="AQ200" s="45">
        <v>0</v>
      </c>
      <c r="AR200" s="44">
        <f t="shared" si="886"/>
        <v>0</v>
      </c>
      <c r="AS200" s="45">
        <v>0</v>
      </c>
      <c r="AT200" s="44">
        <f>SUM(AS200*$E200*$F200*$H200*$K200*$AH$10)</f>
        <v>0</v>
      </c>
      <c r="AU200" s="45"/>
      <c r="AV200" s="44">
        <f t="shared" si="887"/>
        <v>0</v>
      </c>
      <c r="AW200" s="45"/>
      <c r="AX200" s="44">
        <f t="shared" si="888"/>
        <v>0</v>
      </c>
      <c r="AY200" s="45"/>
      <c r="AZ200" s="44">
        <f>SUM(AY200*$E200*$F200*$H200*$K200*$AZ$10)</f>
        <v>0</v>
      </c>
      <c r="BA200" s="45">
        <v>0</v>
      </c>
      <c r="BB200" s="44">
        <f>SUM(BA200*$E200*$F200*$H200*$K200*$AL$10)</f>
        <v>0</v>
      </c>
      <c r="BC200" s="45">
        <v>0</v>
      </c>
      <c r="BD200" s="44">
        <f t="shared" si="889"/>
        <v>0</v>
      </c>
      <c r="BE200" s="45">
        <v>0</v>
      </c>
      <c r="BF200" s="44">
        <f t="shared" si="890"/>
        <v>0</v>
      </c>
      <c r="BG200" s="45">
        <v>0</v>
      </c>
      <c r="BH200" s="44">
        <f t="shared" si="891"/>
        <v>0</v>
      </c>
      <c r="BI200" s="45">
        <v>0</v>
      </c>
      <c r="BJ200" s="44">
        <f t="shared" si="892"/>
        <v>0</v>
      </c>
      <c r="BK200" s="45"/>
      <c r="BL200" s="44">
        <f t="shared" si="892"/>
        <v>0</v>
      </c>
      <c r="BM200" s="45">
        <v>0</v>
      </c>
      <c r="BN200" s="44">
        <f t="shared" si="893"/>
        <v>0</v>
      </c>
      <c r="BO200" s="45">
        <v>0</v>
      </c>
      <c r="BP200" s="44">
        <f t="shared" si="893"/>
        <v>0</v>
      </c>
      <c r="BQ200" s="81">
        <v>0</v>
      </c>
      <c r="BR200" s="44">
        <f t="shared" si="894"/>
        <v>0</v>
      </c>
      <c r="BS200" s="44">
        <v>14</v>
      </c>
      <c r="BT200" s="44">
        <f t="shared" si="895"/>
        <v>551468.73600000003</v>
      </c>
      <c r="BU200" s="45">
        <v>0</v>
      </c>
      <c r="BV200" s="44">
        <f t="shared" si="896"/>
        <v>0</v>
      </c>
      <c r="BW200" s="47"/>
      <c r="BX200" s="44">
        <f t="shared" si="896"/>
        <v>0</v>
      </c>
      <c r="BY200" s="45">
        <v>0</v>
      </c>
      <c r="BZ200" s="44">
        <f t="shared" si="897"/>
        <v>0</v>
      </c>
      <c r="CA200" s="48"/>
      <c r="CB200" s="44">
        <f t="shared" si="898"/>
        <v>0</v>
      </c>
      <c r="CC200" s="44">
        <v>10</v>
      </c>
      <c r="CD200" s="44">
        <f t="shared" si="899"/>
        <v>393906.24</v>
      </c>
      <c r="CE200" s="45">
        <v>0</v>
      </c>
      <c r="CF200" s="44">
        <f t="shared" si="900"/>
        <v>0</v>
      </c>
      <c r="CG200" s="44">
        <v>0</v>
      </c>
      <c r="CH200" s="44">
        <f t="shared" si="901"/>
        <v>0</v>
      </c>
      <c r="CI200" s="45">
        <v>0</v>
      </c>
      <c r="CJ200" s="44">
        <f t="shared" si="902"/>
        <v>0</v>
      </c>
      <c r="CK200" s="45"/>
      <c r="CL200" s="44">
        <f t="shared" si="903"/>
        <v>0</v>
      </c>
      <c r="CM200" s="45"/>
      <c r="CN200" s="44">
        <f t="shared" si="904"/>
        <v>0</v>
      </c>
      <c r="CO200" s="45">
        <v>0</v>
      </c>
      <c r="CP200" s="44">
        <f t="shared" si="905"/>
        <v>0</v>
      </c>
      <c r="CQ200" s="44">
        <v>0</v>
      </c>
      <c r="CR200" s="44">
        <f t="shared" si="906"/>
        <v>0</v>
      </c>
      <c r="CS200" s="44">
        <v>0</v>
      </c>
      <c r="CT200" s="44">
        <f>CS200*$E200*$F200*$H200*$N200*$CT$10</f>
        <v>0</v>
      </c>
      <c r="CU200" s="44"/>
      <c r="CV200" s="44"/>
      <c r="CW200" s="44"/>
      <c r="CX200" s="44"/>
      <c r="CY200" s="44"/>
      <c r="CZ200" s="44"/>
      <c r="DA200" s="44"/>
      <c r="DB200" s="44">
        <f>DA200*E200*F200*H200*K200</f>
        <v>0</v>
      </c>
      <c r="DC200" s="44"/>
      <c r="DD200" s="44"/>
      <c r="DE200" s="50">
        <f t="shared" si="907"/>
        <v>25</v>
      </c>
      <c r="DF200" s="50">
        <f t="shared" si="907"/>
        <v>978200.49600000004</v>
      </c>
    </row>
    <row r="201" spans="1:110" ht="15" x14ac:dyDescent="0.25">
      <c r="A201" s="163">
        <v>35</v>
      </c>
      <c r="B201" s="163"/>
      <c r="C201" s="190" t="s">
        <v>492</v>
      </c>
      <c r="D201" s="169" t="s">
        <v>493</v>
      </c>
      <c r="E201" s="175">
        <v>15030</v>
      </c>
      <c r="F201" s="180"/>
      <c r="G201" s="177"/>
      <c r="H201" s="167"/>
      <c r="I201" s="146"/>
      <c r="J201" s="146"/>
      <c r="K201" s="41">
        <v>1.4</v>
      </c>
      <c r="L201" s="41">
        <v>1.68</v>
      </c>
      <c r="M201" s="41">
        <v>2.23</v>
      </c>
      <c r="N201" s="42">
        <v>2.57</v>
      </c>
      <c r="O201" s="181">
        <f t="shared" ref="O201:AB201" si="908">SUM(O202:O205)</f>
        <v>37</v>
      </c>
      <c r="P201" s="181">
        <f t="shared" si="908"/>
        <v>1049154.1199999999</v>
      </c>
      <c r="Q201" s="181">
        <f t="shared" si="908"/>
        <v>0</v>
      </c>
      <c r="R201" s="181">
        <f t="shared" si="908"/>
        <v>0</v>
      </c>
      <c r="S201" s="181">
        <f t="shared" si="908"/>
        <v>0</v>
      </c>
      <c r="T201" s="181">
        <f t="shared" si="908"/>
        <v>0</v>
      </c>
      <c r="U201" s="155">
        <f t="shared" si="908"/>
        <v>4</v>
      </c>
      <c r="V201" s="155">
        <f t="shared" si="908"/>
        <v>118676.87999999999</v>
      </c>
      <c r="W201" s="155">
        <f t="shared" si="908"/>
        <v>0</v>
      </c>
      <c r="X201" s="155">
        <f t="shared" si="908"/>
        <v>0</v>
      </c>
      <c r="Y201" s="155">
        <f t="shared" si="908"/>
        <v>0</v>
      </c>
      <c r="Z201" s="155">
        <f t="shared" si="908"/>
        <v>0</v>
      </c>
      <c r="AA201" s="155">
        <f t="shared" si="908"/>
        <v>0</v>
      </c>
      <c r="AB201" s="155">
        <f t="shared" si="908"/>
        <v>0</v>
      </c>
      <c r="AC201" s="155">
        <f t="shared" ref="AC201:CN201" si="909">SUM(AC202:AC205)</f>
        <v>0</v>
      </c>
      <c r="AD201" s="155">
        <f t="shared" si="909"/>
        <v>0</v>
      </c>
      <c r="AE201" s="155">
        <f t="shared" si="909"/>
        <v>0</v>
      </c>
      <c r="AF201" s="155">
        <f t="shared" si="909"/>
        <v>0</v>
      </c>
      <c r="AG201" s="155">
        <f t="shared" si="909"/>
        <v>5</v>
      </c>
      <c r="AH201" s="155">
        <f t="shared" si="909"/>
        <v>113626.79999999999</v>
      </c>
      <c r="AI201" s="155">
        <f t="shared" si="909"/>
        <v>0</v>
      </c>
      <c r="AJ201" s="155">
        <f t="shared" si="909"/>
        <v>0</v>
      </c>
      <c r="AK201" s="155">
        <f t="shared" si="909"/>
        <v>25</v>
      </c>
      <c r="AL201" s="155">
        <f t="shared" si="909"/>
        <v>681760.79999999993</v>
      </c>
      <c r="AM201" s="155">
        <f t="shared" si="909"/>
        <v>0</v>
      </c>
      <c r="AN201" s="155">
        <f t="shared" si="909"/>
        <v>0</v>
      </c>
      <c r="AO201" s="155">
        <f t="shared" si="909"/>
        <v>0</v>
      </c>
      <c r="AP201" s="155">
        <f t="shared" si="909"/>
        <v>0</v>
      </c>
      <c r="AQ201" s="155">
        <f t="shared" si="909"/>
        <v>0</v>
      </c>
      <c r="AR201" s="155">
        <f t="shared" si="909"/>
        <v>0</v>
      </c>
      <c r="AS201" s="155">
        <f t="shared" si="909"/>
        <v>0</v>
      </c>
      <c r="AT201" s="155">
        <f t="shared" si="909"/>
        <v>0</v>
      </c>
      <c r="AU201" s="155">
        <f t="shared" si="909"/>
        <v>0</v>
      </c>
      <c r="AV201" s="155">
        <f t="shared" si="909"/>
        <v>0</v>
      </c>
      <c r="AW201" s="155">
        <f t="shared" si="909"/>
        <v>0</v>
      </c>
      <c r="AX201" s="155">
        <f t="shared" si="909"/>
        <v>0</v>
      </c>
      <c r="AY201" s="155">
        <f t="shared" si="909"/>
        <v>0</v>
      </c>
      <c r="AZ201" s="155">
        <f t="shared" si="909"/>
        <v>0</v>
      </c>
      <c r="BA201" s="155">
        <f t="shared" si="909"/>
        <v>0</v>
      </c>
      <c r="BB201" s="155">
        <f t="shared" si="909"/>
        <v>0</v>
      </c>
      <c r="BC201" s="155">
        <f t="shared" si="909"/>
        <v>0</v>
      </c>
      <c r="BD201" s="155">
        <f t="shared" si="909"/>
        <v>0</v>
      </c>
      <c r="BE201" s="155">
        <f t="shared" si="909"/>
        <v>50</v>
      </c>
      <c r="BF201" s="155">
        <f t="shared" si="909"/>
        <v>1136268</v>
      </c>
      <c r="BG201" s="155">
        <f t="shared" si="909"/>
        <v>0</v>
      </c>
      <c r="BH201" s="155">
        <f t="shared" si="909"/>
        <v>0</v>
      </c>
      <c r="BI201" s="155">
        <f t="shared" si="909"/>
        <v>0</v>
      </c>
      <c r="BJ201" s="155">
        <f t="shared" si="909"/>
        <v>0</v>
      </c>
      <c r="BK201" s="155">
        <f t="shared" si="909"/>
        <v>60</v>
      </c>
      <c r="BL201" s="155">
        <f t="shared" si="909"/>
        <v>1363521.6</v>
      </c>
      <c r="BM201" s="155">
        <f t="shared" si="909"/>
        <v>0</v>
      </c>
      <c r="BN201" s="155">
        <f t="shared" si="909"/>
        <v>0</v>
      </c>
      <c r="BO201" s="155">
        <f t="shared" si="909"/>
        <v>0</v>
      </c>
      <c r="BP201" s="155">
        <f t="shared" si="909"/>
        <v>0</v>
      </c>
      <c r="BQ201" s="155">
        <f t="shared" si="909"/>
        <v>0</v>
      </c>
      <c r="BR201" s="155">
        <f t="shared" si="909"/>
        <v>0</v>
      </c>
      <c r="BS201" s="155">
        <f t="shared" si="909"/>
        <v>13</v>
      </c>
      <c r="BT201" s="155">
        <f t="shared" si="909"/>
        <v>412844.04000000004</v>
      </c>
      <c r="BU201" s="155">
        <f t="shared" si="909"/>
        <v>0</v>
      </c>
      <c r="BV201" s="155">
        <f t="shared" si="909"/>
        <v>0</v>
      </c>
      <c r="BW201" s="155">
        <f t="shared" si="909"/>
        <v>23</v>
      </c>
      <c r="BX201" s="155">
        <f t="shared" si="909"/>
        <v>627219.93599999999</v>
      </c>
      <c r="BY201" s="155">
        <f t="shared" si="909"/>
        <v>15</v>
      </c>
      <c r="BZ201" s="155">
        <f t="shared" si="909"/>
        <v>409056.48000000004</v>
      </c>
      <c r="CA201" s="155">
        <f t="shared" si="909"/>
        <v>0</v>
      </c>
      <c r="CB201" s="155">
        <f t="shared" si="909"/>
        <v>0</v>
      </c>
      <c r="CC201" s="155">
        <f t="shared" si="909"/>
        <v>25</v>
      </c>
      <c r="CD201" s="155">
        <f t="shared" si="909"/>
        <v>681760.79999999993</v>
      </c>
      <c r="CE201" s="155">
        <f t="shared" si="909"/>
        <v>0</v>
      </c>
      <c r="CF201" s="155">
        <f t="shared" si="909"/>
        <v>0</v>
      </c>
      <c r="CG201" s="155">
        <f t="shared" si="909"/>
        <v>58</v>
      </c>
      <c r="CH201" s="155">
        <f t="shared" si="909"/>
        <v>1681676.64</v>
      </c>
      <c r="CI201" s="155">
        <f t="shared" si="909"/>
        <v>18</v>
      </c>
      <c r="CJ201" s="155">
        <f t="shared" si="909"/>
        <v>490867.77600000001</v>
      </c>
      <c r="CK201" s="155">
        <f t="shared" si="909"/>
        <v>20</v>
      </c>
      <c r="CL201" s="155">
        <f t="shared" si="909"/>
        <v>545408.64</v>
      </c>
      <c r="CM201" s="155">
        <f t="shared" si="909"/>
        <v>19</v>
      </c>
      <c r="CN201" s="155">
        <f t="shared" si="909"/>
        <v>518138.20800000004</v>
      </c>
      <c r="CO201" s="155">
        <f t="shared" ref="CO201:DF201" si="910">SUM(CO202:CO205)</f>
        <v>0</v>
      </c>
      <c r="CP201" s="155">
        <f t="shared" si="910"/>
        <v>0</v>
      </c>
      <c r="CQ201" s="155">
        <f t="shared" si="910"/>
        <v>3</v>
      </c>
      <c r="CR201" s="155">
        <f t="shared" si="910"/>
        <v>108594.75600000001</v>
      </c>
      <c r="CS201" s="155">
        <f t="shared" si="910"/>
        <v>12</v>
      </c>
      <c r="CT201" s="155">
        <f t="shared" si="910"/>
        <v>500607.21600000001</v>
      </c>
      <c r="CU201" s="155">
        <f t="shared" si="910"/>
        <v>0</v>
      </c>
      <c r="CV201" s="155">
        <f t="shared" si="910"/>
        <v>0</v>
      </c>
      <c r="CW201" s="155">
        <f t="shared" si="910"/>
        <v>0</v>
      </c>
      <c r="CX201" s="155">
        <f t="shared" si="910"/>
        <v>0</v>
      </c>
      <c r="CY201" s="155">
        <f t="shared" si="910"/>
        <v>0</v>
      </c>
      <c r="CZ201" s="155">
        <f t="shared" si="910"/>
        <v>0</v>
      </c>
      <c r="DA201" s="155">
        <f t="shared" si="910"/>
        <v>0</v>
      </c>
      <c r="DB201" s="155">
        <f t="shared" si="910"/>
        <v>0</v>
      </c>
      <c r="DC201" s="155">
        <f t="shared" si="910"/>
        <v>0</v>
      </c>
      <c r="DD201" s="155">
        <f t="shared" si="910"/>
        <v>0</v>
      </c>
      <c r="DE201" s="155">
        <f t="shared" si="910"/>
        <v>387</v>
      </c>
      <c r="DF201" s="155">
        <f t="shared" si="910"/>
        <v>10439182.692</v>
      </c>
    </row>
    <row r="202" spans="1:110" s="6" customFormat="1" x14ac:dyDescent="0.25">
      <c r="A202" s="70"/>
      <c r="B202" s="70">
        <v>157</v>
      </c>
      <c r="C202" s="71" t="s">
        <v>494</v>
      </c>
      <c r="D202" s="72" t="s">
        <v>495</v>
      </c>
      <c r="E202" s="36">
        <v>15030</v>
      </c>
      <c r="F202" s="37">
        <v>1.08</v>
      </c>
      <c r="G202" s="38"/>
      <c r="H202" s="39">
        <v>1</v>
      </c>
      <c r="I202" s="40"/>
      <c r="J202" s="40"/>
      <c r="K202" s="41">
        <v>1.4</v>
      </c>
      <c r="L202" s="41">
        <v>1.68</v>
      </c>
      <c r="M202" s="41">
        <v>2.23</v>
      </c>
      <c r="N202" s="42">
        <v>2.57</v>
      </c>
      <c r="O202" s="43">
        <v>7</v>
      </c>
      <c r="P202" s="44">
        <f>SUM(O202*$E202*$F202*$H202*$K202*$P$10)</f>
        <v>159077.51999999999</v>
      </c>
      <c r="Q202" s="45">
        <v>0</v>
      </c>
      <c r="R202" s="44">
        <f t="shared" si="875"/>
        <v>0</v>
      </c>
      <c r="S202" s="45">
        <v>0</v>
      </c>
      <c r="T202" s="44">
        <f t="shared" ref="T202:T205" si="911">SUM(S202*$E202*$F202*$H202*$K202*T$10)</f>
        <v>0</v>
      </c>
      <c r="U202" s="45">
        <v>0</v>
      </c>
      <c r="V202" s="44">
        <f>SUM(U202*$E202*$F202*$H202*$K202*$V$10)</f>
        <v>0</v>
      </c>
      <c r="W202" s="45">
        <v>0</v>
      </c>
      <c r="X202" s="44"/>
      <c r="Y202" s="45"/>
      <c r="Z202" s="44"/>
      <c r="AA202" s="36">
        <v>0</v>
      </c>
      <c r="AB202" s="44">
        <v>0</v>
      </c>
      <c r="AC202" s="44"/>
      <c r="AD202" s="44"/>
      <c r="AE202" s="45">
        <v>0</v>
      </c>
      <c r="AF202" s="44">
        <v>0</v>
      </c>
      <c r="AG202" s="48">
        <v>5</v>
      </c>
      <c r="AH202" s="44">
        <f>AG202*$E202*$F202*$H202*$K202*AH$10</f>
        <v>113626.79999999999</v>
      </c>
      <c r="AI202" s="45">
        <v>0</v>
      </c>
      <c r="AJ202" s="44">
        <f t="shared" ref="AJ202:AJ212" si="912">AI202*$E202*$F202*$H202*$L202*AJ$10</f>
        <v>0</v>
      </c>
      <c r="AK202" s="91">
        <v>25</v>
      </c>
      <c r="AL202" s="44">
        <f>AK202*$E202*$F202*$H202*$L202*AL$10</f>
        <v>681760.79999999993</v>
      </c>
      <c r="AM202" s="36"/>
      <c r="AN202" s="44">
        <f>SUM(AM202*$E202*$F202*$H202*$K202*$AN$10)</f>
        <v>0</v>
      </c>
      <c r="AO202" s="45"/>
      <c r="AP202" s="44">
        <f t="shared" ref="AP202:AP205" si="913">SUM(AO202*$E202*$F202*$H202*$K202*AP$10)</f>
        <v>0</v>
      </c>
      <c r="AQ202" s="45">
        <v>0</v>
      </c>
      <c r="AR202" s="44">
        <f t="shared" ref="AR202:AR205" si="914">SUM(AQ202*$E202*$F202*$H202*$K202*AR$10)</f>
        <v>0</v>
      </c>
      <c r="AS202" s="45">
        <v>0</v>
      </c>
      <c r="AT202" s="44">
        <f>SUM(AS202*$E202*$F202*$H202*$K202*$AH$10)</f>
        <v>0</v>
      </c>
      <c r="AU202" s="45"/>
      <c r="AV202" s="44">
        <f t="shared" ref="AV202:AV205" si="915">SUM(AU202*$E202*$F202*$H202*$K202*AV$10)</f>
        <v>0</v>
      </c>
      <c r="AW202" s="45"/>
      <c r="AX202" s="44">
        <f t="shared" ref="AX202:AX205" si="916">SUM(AW202*$E202*$F202*$H202*$K202*AX$10)</f>
        <v>0</v>
      </c>
      <c r="AY202" s="45"/>
      <c r="AZ202" s="44">
        <f>SUM(AY202*$E202*$F202*$H202*$K202*$AZ$10)</f>
        <v>0</v>
      </c>
      <c r="BA202" s="45"/>
      <c r="BB202" s="44">
        <f>SUM(BA202*$E202*$F202*$H202*$K202*$AL$10)</f>
        <v>0</v>
      </c>
      <c r="BC202" s="44">
        <v>0</v>
      </c>
      <c r="BD202" s="44">
        <f t="shared" ref="BD202:BD205" si="917">SUM(BC202*$E202*$F202*$H202*$K202*BD$10)</f>
        <v>0</v>
      </c>
      <c r="BE202" s="44">
        <v>50</v>
      </c>
      <c r="BF202" s="44">
        <f t="shared" ref="BF202:BF205" si="918">SUM(BE202*$E202*$F202*$H202*$K202*BF$10)</f>
        <v>1136268</v>
      </c>
      <c r="BG202" s="45">
        <v>0</v>
      </c>
      <c r="BH202" s="44">
        <f t="shared" ref="BH202:BH205" si="919">SUM(BG202*$E202*$F202*$H202*$K202*BH$10)</f>
        <v>0</v>
      </c>
      <c r="BI202" s="44"/>
      <c r="BJ202" s="44">
        <f t="shared" ref="BJ202:BL205" si="920">SUM(BI202*$E202*$F202*$H202*$K202*BJ$10)</f>
        <v>0</v>
      </c>
      <c r="BK202" s="44">
        <v>60</v>
      </c>
      <c r="BL202" s="44">
        <f t="shared" si="920"/>
        <v>1363521.6</v>
      </c>
      <c r="BM202" s="45">
        <v>0</v>
      </c>
      <c r="BN202" s="44">
        <f t="shared" ref="BN202:BP205" si="921">BM202*$E202*$F202*$H202*$L202*BN$10</f>
        <v>0</v>
      </c>
      <c r="BO202" s="45">
        <v>0</v>
      </c>
      <c r="BP202" s="44">
        <f t="shared" si="921"/>
        <v>0</v>
      </c>
      <c r="BQ202" s="81"/>
      <c r="BR202" s="44">
        <f t="shared" ref="BR202:BR205" si="922">BQ202*$E202*$F202*$H202*$L202*BR$10</f>
        <v>0</v>
      </c>
      <c r="BS202" s="44">
        <v>6</v>
      </c>
      <c r="BT202" s="44">
        <f t="shared" ref="BT202:BT205" si="923">BS202*$E202*$F202*$H202*$L202*BT$10</f>
        <v>163622.592</v>
      </c>
      <c r="BU202" s="45">
        <v>0</v>
      </c>
      <c r="BV202" s="44">
        <f t="shared" ref="BV202:BX205" si="924">BU202*$E202*$F202*$H202*$L202*BV$10</f>
        <v>0</v>
      </c>
      <c r="BW202" s="47">
        <v>23</v>
      </c>
      <c r="BX202" s="44">
        <f t="shared" si="924"/>
        <v>627219.93599999999</v>
      </c>
      <c r="BY202" s="45">
        <v>15</v>
      </c>
      <c r="BZ202" s="44">
        <f t="shared" ref="BZ202:BZ205" si="925">BY202*$E202*$F202*$H202*$L202*BZ$10</f>
        <v>409056.48000000004</v>
      </c>
      <c r="CA202" s="47"/>
      <c r="CB202" s="44">
        <f t="shared" ref="CB202:CB205" si="926">CA202*$E202*$F202*$H202*$L202*CB$10</f>
        <v>0</v>
      </c>
      <c r="CC202" s="79">
        <v>25</v>
      </c>
      <c r="CD202" s="44">
        <f t="shared" ref="CD202:CD205" si="927">CC202*$E202*$F202*$H202*$L202*CD$10</f>
        <v>681760.79999999993</v>
      </c>
      <c r="CE202" s="45"/>
      <c r="CF202" s="44">
        <f t="shared" ref="CF202:CF205" si="928">CE202*$E202*$F202*$H202*$L202*CF$10</f>
        <v>0</v>
      </c>
      <c r="CG202" s="44">
        <v>46</v>
      </c>
      <c r="CH202" s="44">
        <f t="shared" ref="CH202:CH205" si="929">CG202*$E202*$F202*$H202*$L202*CH$10</f>
        <v>1254439.872</v>
      </c>
      <c r="CI202" s="79">
        <v>18</v>
      </c>
      <c r="CJ202" s="44">
        <f t="shared" ref="CJ202:CJ205" si="930">CI202*$E202*$F202*$H202*$L202*CJ$10</f>
        <v>490867.77600000001</v>
      </c>
      <c r="CK202" s="79">
        <v>20</v>
      </c>
      <c r="CL202" s="44">
        <f t="shared" ref="CL202:CL205" si="931">CK202*$E202*$F202*$H202*$L202*CL$10</f>
        <v>545408.64</v>
      </c>
      <c r="CM202" s="44">
        <v>19</v>
      </c>
      <c r="CN202" s="44">
        <f t="shared" ref="CN202:CN205" si="932">CM202*$E202*$F202*$H202*$L202*CN$10</f>
        <v>518138.20800000004</v>
      </c>
      <c r="CO202" s="45"/>
      <c r="CP202" s="44">
        <f t="shared" ref="CP202:CP205" si="933">CO202*$E202*$F202*$H202*$L202*CP$10</f>
        <v>0</v>
      </c>
      <c r="CQ202" s="79">
        <v>3</v>
      </c>
      <c r="CR202" s="44">
        <f t="shared" ref="CR202:CR205" si="934">CQ202*$E202*$F202*$H202*$M202*CR$10</f>
        <v>108594.75600000001</v>
      </c>
      <c r="CS202" s="79">
        <v>12</v>
      </c>
      <c r="CT202" s="44">
        <f>CS202*$E202*$F202*$H202*$N202*$CT$10</f>
        <v>500607.21600000001</v>
      </c>
      <c r="CU202" s="44"/>
      <c r="CV202" s="44"/>
      <c r="CW202" s="44"/>
      <c r="CX202" s="44"/>
      <c r="CY202" s="44"/>
      <c r="CZ202" s="44"/>
      <c r="DA202" s="44"/>
      <c r="DB202" s="44"/>
      <c r="DC202" s="44"/>
      <c r="DD202" s="44"/>
      <c r="DE202" s="50">
        <f t="shared" ref="DE202:DF205" si="935">SUM(Q202+O202+S202+U202+AC202+Y202+W202+AE202+AI202+AG202+AK202+AQ202+BM202+BS202+AO202+BA202+BC202+CE202+CG202+CC202+CI202+CK202+BW202+BY202+AS202+AU202+AW202+BO202+BQ202+BU202+BE202+BG202+BI202+BK202+CA202+CM202+CO202+CQ202+CS202+CU202+CW202+DC202+DA202)</f>
        <v>334</v>
      </c>
      <c r="DF202" s="50">
        <f t="shared" si="935"/>
        <v>8753970.9959999993</v>
      </c>
    </row>
    <row r="203" spans="1:110" s="6" customFormat="1" ht="75" x14ac:dyDescent="0.25">
      <c r="A203" s="70"/>
      <c r="B203" s="70">
        <v>158</v>
      </c>
      <c r="C203" s="71" t="s">
        <v>496</v>
      </c>
      <c r="D203" s="72" t="s">
        <v>497</v>
      </c>
      <c r="E203" s="36">
        <v>15030</v>
      </c>
      <c r="F203" s="37">
        <v>1.41</v>
      </c>
      <c r="G203" s="38"/>
      <c r="H203" s="39">
        <v>1</v>
      </c>
      <c r="I203" s="40"/>
      <c r="J203" s="40"/>
      <c r="K203" s="41">
        <v>1.4</v>
      </c>
      <c r="L203" s="41">
        <v>1.68</v>
      </c>
      <c r="M203" s="41">
        <v>2.23</v>
      </c>
      <c r="N203" s="42">
        <v>2.57</v>
      </c>
      <c r="O203" s="43">
        <v>30</v>
      </c>
      <c r="P203" s="44">
        <f>SUM(O203*$E203*$F203*$H203*$K203*$P$10)</f>
        <v>890076.6</v>
      </c>
      <c r="Q203" s="45">
        <v>0</v>
      </c>
      <c r="R203" s="44">
        <f t="shared" si="875"/>
        <v>0</v>
      </c>
      <c r="S203" s="45">
        <v>0</v>
      </c>
      <c r="T203" s="44">
        <f t="shared" si="911"/>
        <v>0</v>
      </c>
      <c r="U203" s="45">
        <v>4</v>
      </c>
      <c r="V203" s="44">
        <f>SUM(U203*$E203*$F203*$H203*$K203*$V$10)</f>
        <v>118676.87999999999</v>
      </c>
      <c r="W203" s="45"/>
      <c r="X203" s="44"/>
      <c r="Y203" s="45"/>
      <c r="Z203" s="44"/>
      <c r="AA203" s="36">
        <v>0</v>
      </c>
      <c r="AB203" s="44">
        <v>0</v>
      </c>
      <c r="AC203" s="45">
        <v>0</v>
      </c>
      <c r="AD203" s="44">
        <v>0</v>
      </c>
      <c r="AE203" s="45">
        <v>0</v>
      </c>
      <c r="AF203" s="44">
        <v>0</v>
      </c>
      <c r="AG203" s="45">
        <v>0</v>
      </c>
      <c r="AH203" s="44">
        <f>AG203*E203*F203*H203*K203</f>
        <v>0</v>
      </c>
      <c r="AI203" s="45">
        <v>0</v>
      </c>
      <c r="AJ203" s="44">
        <f t="shared" si="912"/>
        <v>0</v>
      </c>
      <c r="AK203" s="45"/>
      <c r="AL203" s="44">
        <f>AK203*$E203*$F203*$H203*$L203*$AD$10</f>
        <v>0</v>
      </c>
      <c r="AM203" s="36"/>
      <c r="AN203" s="44">
        <f>SUM(AM203*$E203*$F203*$H203*$K203*$AN$10)</f>
        <v>0</v>
      </c>
      <c r="AO203" s="45"/>
      <c r="AP203" s="44">
        <f t="shared" si="913"/>
        <v>0</v>
      </c>
      <c r="AQ203" s="45">
        <v>0</v>
      </c>
      <c r="AR203" s="44">
        <f t="shared" si="914"/>
        <v>0</v>
      </c>
      <c r="AS203" s="45">
        <v>0</v>
      </c>
      <c r="AT203" s="44">
        <f>SUM(AS203*$E203*$F203*$H203*$K203*$AH$10)</f>
        <v>0</v>
      </c>
      <c r="AU203" s="45"/>
      <c r="AV203" s="44">
        <f t="shared" si="915"/>
        <v>0</v>
      </c>
      <c r="AW203" s="45"/>
      <c r="AX203" s="44">
        <f t="shared" si="916"/>
        <v>0</v>
      </c>
      <c r="AY203" s="45"/>
      <c r="AZ203" s="44">
        <f>SUM(AY203*$E203*$F203*$H203*$K203*$AZ$10)</f>
        <v>0</v>
      </c>
      <c r="BA203" s="45">
        <v>0</v>
      </c>
      <c r="BB203" s="44">
        <f>SUM(BA203*$E203*$F203*$H203*$K203*$AL$10)</f>
        <v>0</v>
      </c>
      <c r="BC203" s="45">
        <v>0</v>
      </c>
      <c r="BD203" s="44">
        <f t="shared" si="917"/>
        <v>0</v>
      </c>
      <c r="BE203" s="45">
        <v>0</v>
      </c>
      <c r="BF203" s="44">
        <f t="shared" si="918"/>
        <v>0</v>
      </c>
      <c r="BG203" s="45">
        <v>0</v>
      </c>
      <c r="BH203" s="44">
        <f t="shared" si="919"/>
        <v>0</v>
      </c>
      <c r="BI203" s="45">
        <v>0</v>
      </c>
      <c r="BJ203" s="44">
        <f t="shared" si="920"/>
        <v>0</v>
      </c>
      <c r="BK203" s="45"/>
      <c r="BL203" s="44">
        <f t="shared" si="920"/>
        <v>0</v>
      </c>
      <c r="BM203" s="45">
        <v>0</v>
      </c>
      <c r="BN203" s="44">
        <f t="shared" si="921"/>
        <v>0</v>
      </c>
      <c r="BO203" s="49"/>
      <c r="BP203" s="44">
        <f t="shared" si="921"/>
        <v>0</v>
      </c>
      <c r="BQ203" s="81"/>
      <c r="BR203" s="44">
        <f t="shared" si="922"/>
        <v>0</v>
      </c>
      <c r="BS203" s="44">
        <v>7</v>
      </c>
      <c r="BT203" s="44">
        <f t="shared" si="923"/>
        <v>249221.448</v>
      </c>
      <c r="BU203" s="45"/>
      <c r="BV203" s="44">
        <f t="shared" si="924"/>
        <v>0</v>
      </c>
      <c r="BW203" s="48">
        <v>0</v>
      </c>
      <c r="BX203" s="44">
        <f t="shared" si="924"/>
        <v>0</v>
      </c>
      <c r="BY203" s="45"/>
      <c r="BZ203" s="44">
        <f t="shared" si="925"/>
        <v>0</v>
      </c>
      <c r="CA203" s="48"/>
      <c r="CB203" s="44">
        <f t="shared" si="926"/>
        <v>0</v>
      </c>
      <c r="CC203" s="45">
        <v>0</v>
      </c>
      <c r="CD203" s="44">
        <f t="shared" si="927"/>
        <v>0</v>
      </c>
      <c r="CE203" s="45"/>
      <c r="CF203" s="44">
        <f t="shared" si="928"/>
        <v>0</v>
      </c>
      <c r="CG203" s="44">
        <v>12</v>
      </c>
      <c r="CH203" s="44">
        <f t="shared" si="929"/>
        <v>427236.76799999992</v>
      </c>
      <c r="CI203" s="45"/>
      <c r="CJ203" s="44">
        <f t="shared" si="930"/>
        <v>0</v>
      </c>
      <c r="CK203" s="45"/>
      <c r="CL203" s="44">
        <f t="shared" si="931"/>
        <v>0</v>
      </c>
      <c r="CM203" s="45"/>
      <c r="CN203" s="44">
        <f t="shared" si="932"/>
        <v>0</v>
      </c>
      <c r="CO203" s="45">
        <v>0</v>
      </c>
      <c r="CP203" s="44">
        <f t="shared" si="933"/>
        <v>0</v>
      </c>
      <c r="CQ203" s="45">
        <v>0</v>
      </c>
      <c r="CR203" s="44">
        <f t="shared" si="934"/>
        <v>0</v>
      </c>
      <c r="CS203" s="45"/>
      <c r="CT203" s="44">
        <f>CS203*$E203*$F203*$H203*$N203*$CT$10</f>
        <v>0</v>
      </c>
      <c r="CU203" s="44"/>
      <c r="CV203" s="44"/>
      <c r="CW203" s="44"/>
      <c r="CX203" s="44"/>
      <c r="CY203" s="44"/>
      <c r="CZ203" s="44"/>
      <c r="DA203" s="44"/>
      <c r="DB203" s="44"/>
      <c r="DC203" s="44"/>
      <c r="DD203" s="44"/>
      <c r="DE203" s="50">
        <f t="shared" si="935"/>
        <v>53</v>
      </c>
      <c r="DF203" s="50">
        <f t="shared" si="935"/>
        <v>1685211.696</v>
      </c>
    </row>
    <row r="204" spans="1:110" s="6" customFormat="1" ht="21" customHeight="1" x14ac:dyDescent="0.25">
      <c r="A204" s="70"/>
      <c r="B204" s="70">
        <v>159</v>
      </c>
      <c r="C204" s="71" t="s">
        <v>498</v>
      </c>
      <c r="D204" s="72" t="s">
        <v>499</v>
      </c>
      <c r="E204" s="36">
        <v>15030</v>
      </c>
      <c r="F204" s="37">
        <v>2.58</v>
      </c>
      <c r="G204" s="38"/>
      <c r="H204" s="39">
        <v>1</v>
      </c>
      <c r="I204" s="40"/>
      <c r="J204" s="40"/>
      <c r="K204" s="41">
        <v>1.4</v>
      </c>
      <c r="L204" s="41">
        <v>1.68</v>
      </c>
      <c r="M204" s="41">
        <v>2.23</v>
      </c>
      <c r="N204" s="42">
        <v>2.57</v>
      </c>
      <c r="O204" s="51"/>
      <c r="P204" s="44">
        <f>SUM(O204*$E204*$F204*$H204*$K204*$P$10)</f>
        <v>0</v>
      </c>
      <c r="Q204" s="51"/>
      <c r="R204" s="44">
        <f t="shared" si="875"/>
        <v>0</v>
      </c>
      <c r="S204" s="51"/>
      <c r="T204" s="44">
        <f t="shared" si="911"/>
        <v>0</v>
      </c>
      <c r="U204" s="51"/>
      <c r="V204" s="44">
        <f>SUM(U204*$E204*$F204*$H204*$K204*$V$10)</f>
        <v>0</v>
      </c>
      <c r="W204" s="51"/>
      <c r="X204" s="44"/>
      <c r="Y204" s="45"/>
      <c r="Z204" s="44"/>
      <c r="AA204" s="36"/>
      <c r="AB204" s="44"/>
      <c r="AC204" s="51"/>
      <c r="AD204" s="44"/>
      <c r="AE204" s="51"/>
      <c r="AF204" s="44"/>
      <c r="AG204" s="51"/>
      <c r="AH204" s="44">
        <f>AG204*E204*F204*H204*K204</f>
        <v>0</v>
      </c>
      <c r="AI204" s="51"/>
      <c r="AJ204" s="44">
        <f t="shared" si="912"/>
        <v>0</v>
      </c>
      <c r="AK204" s="51"/>
      <c r="AL204" s="44">
        <f>AK204*$E204*$F204*$H204*$L204*$AD$10</f>
        <v>0</v>
      </c>
      <c r="AM204" s="36"/>
      <c r="AN204" s="44">
        <f>SUM(AM204*$E204*$F204*$H204*$K204*$AN$10)</f>
        <v>0</v>
      </c>
      <c r="AO204" s="51"/>
      <c r="AP204" s="44">
        <f t="shared" si="913"/>
        <v>0</v>
      </c>
      <c r="AQ204" s="51"/>
      <c r="AR204" s="44">
        <f t="shared" si="914"/>
        <v>0</v>
      </c>
      <c r="AS204" s="51"/>
      <c r="AT204" s="44">
        <f>SUM(AS204*$E204*$F204*$H204*$K204*$AH$10)</f>
        <v>0</v>
      </c>
      <c r="AU204" s="51"/>
      <c r="AV204" s="44">
        <f t="shared" si="915"/>
        <v>0</v>
      </c>
      <c r="AW204" s="51"/>
      <c r="AX204" s="44">
        <f t="shared" si="916"/>
        <v>0</v>
      </c>
      <c r="AY204" s="45"/>
      <c r="AZ204" s="44">
        <f>SUM(AY204*$E204*$F204*$H204*$K204*$AZ$10)</f>
        <v>0</v>
      </c>
      <c r="BA204" s="51"/>
      <c r="BB204" s="44">
        <f>SUM(BA204*$E204*$F204*$H204*$K204*$AL$10)</f>
        <v>0</v>
      </c>
      <c r="BC204" s="51"/>
      <c r="BD204" s="44">
        <f t="shared" si="917"/>
        <v>0</v>
      </c>
      <c r="BE204" s="51"/>
      <c r="BF204" s="44">
        <f t="shared" si="918"/>
        <v>0</v>
      </c>
      <c r="BG204" s="51"/>
      <c r="BH204" s="44">
        <f t="shared" si="919"/>
        <v>0</v>
      </c>
      <c r="BI204" s="51"/>
      <c r="BJ204" s="44">
        <f t="shared" si="920"/>
        <v>0</v>
      </c>
      <c r="BK204" s="45"/>
      <c r="BL204" s="44">
        <f t="shared" si="920"/>
        <v>0</v>
      </c>
      <c r="BM204" s="51"/>
      <c r="BN204" s="44">
        <f t="shared" si="921"/>
        <v>0</v>
      </c>
      <c r="BO204" s="51"/>
      <c r="BP204" s="44">
        <f t="shared" si="921"/>
        <v>0</v>
      </c>
      <c r="BQ204" s="95"/>
      <c r="BR204" s="44">
        <f t="shared" si="922"/>
        <v>0</v>
      </c>
      <c r="BS204" s="51"/>
      <c r="BT204" s="44">
        <f t="shared" si="923"/>
        <v>0</v>
      </c>
      <c r="BU204" s="51"/>
      <c r="BV204" s="44">
        <f t="shared" si="924"/>
        <v>0</v>
      </c>
      <c r="BW204" s="53"/>
      <c r="BX204" s="44">
        <f t="shared" si="924"/>
        <v>0</v>
      </c>
      <c r="BY204" s="51"/>
      <c r="BZ204" s="44">
        <f t="shared" si="925"/>
        <v>0</v>
      </c>
      <c r="CA204" s="53"/>
      <c r="CB204" s="44">
        <f t="shared" si="926"/>
        <v>0</v>
      </c>
      <c r="CC204" s="51"/>
      <c r="CD204" s="44">
        <f t="shared" si="927"/>
        <v>0</v>
      </c>
      <c r="CE204" s="51"/>
      <c r="CF204" s="44">
        <f t="shared" si="928"/>
        <v>0</v>
      </c>
      <c r="CG204" s="43"/>
      <c r="CH204" s="44">
        <f t="shared" si="929"/>
        <v>0</v>
      </c>
      <c r="CI204" s="51"/>
      <c r="CJ204" s="44">
        <f t="shared" si="930"/>
        <v>0</v>
      </c>
      <c r="CK204" s="45"/>
      <c r="CL204" s="44">
        <f t="shared" si="931"/>
        <v>0</v>
      </c>
      <c r="CM204" s="45"/>
      <c r="CN204" s="44">
        <f t="shared" si="932"/>
        <v>0</v>
      </c>
      <c r="CO204" s="51"/>
      <c r="CP204" s="44">
        <f t="shared" si="933"/>
        <v>0</v>
      </c>
      <c r="CQ204" s="51"/>
      <c r="CR204" s="44">
        <f t="shared" si="934"/>
        <v>0</v>
      </c>
      <c r="CS204" s="51"/>
      <c r="CT204" s="44">
        <f>CS204*$E204*$F204*$H204*$N204*$CT$10</f>
        <v>0</v>
      </c>
      <c r="CU204" s="44"/>
      <c r="CV204" s="44"/>
      <c r="CW204" s="44"/>
      <c r="CX204" s="44"/>
      <c r="CY204" s="44"/>
      <c r="CZ204" s="44"/>
      <c r="DA204" s="44"/>
      <c r="DB204" s="44"/>
      <c r="DC204" s="44"/>
      <c r="DD204" s="44"/>
      <c r="DE204" s="50">
        <f t="shared" si="935"/>
        <v>0</v>
      </c>
      <c r="DF204" s="50">
        <f t="shared" si="935"/>
        <v>0</v>
      </c>
    </row>
    <row r="205" spans="1:110" s="6" customFormat="1" ht="30" x14ac:dyDescent="0.25">
      <c r="A205" s="70"/>
      <c r="B205" s="70">
        <v>160</v>
      </c>
      <c r="C205" s="71" t="s">
        <v>500</v>
      </c>
      <c r="D205" s="72" t="s">
        <v>501</v>
      </c>
      <c r="E205" s="36">
        <v>15030</v>
      </c>
      <c r="F205" s="78">
        <v>12.27</v>
      </c>
      <c r="G205" s="38"/>
      <c r="H205" s="39">
        <v>1</v>
      </c>
      <c r="I205" s="40"/>
      <c r="J205" s="40"/>
      <c r="K205" s="41">
        <v>1.4</v>
      </c>
      <c r="L205" s="41">
        <v>1.68</v>
      </c>
      <c r="M205" s="41">
        <v>2.23</v>
      </c>
      <c r="N205" s="42">
        <v>2.57</v>
      </c>
      <c r="O205" s="51"/>
      <c r="P205" s="44">
        <f>SUM(O205*$E205*$F205*$H205*$K205*$P$10)</f>
        <v>0</v>
      </c>
      <c r="Q205" s="51"/>
      <c r="R205" s="44">
        <f t="shared" si="875"/>
        <v>0</v>
      </c>
      <c r="S205" s="51"/>
      <c r="T205" s="44">
        <f t="shared" si="911"/>
        <v>0</v>
      </c>
      <c r="U205" s="51"/>
      <c r="V205" s="44">
        <f>SUM(U205*$E205*$F205*$H205*$K205*$V$10)</f>
        <v>0</v>
      </c>
      <c r="W205" s="51"/>
      <c r="X205" s="44"/>
      <c r="Y205" s="45"/>
      <c r="Z205" s="44"/>
      <c r="AA205" s="36"/>
      <c r="AB205" s="44"/>
      <c r="AC205" s="51"/>
      <c r="AD205" s="44"/>
      <c r="AE205" s="51"/>
      <c r="AF205" s="44"/>
      <c r="AG205" s="51"/>
      <c r="AH205" s="44">
        <f>AG205*E205*F205*H205*K205</f>
        <v>0</v>
      </c>
      <c r="AI205" s="51"/>
      <c r="AJ205" s="44">
        <f t="shared" si="912"/>
        <v>0</v>
      </c>
      <c r="AK205" s="51"/>
      <c r="AL205" s="44">
        <f>AK205*$E205*$F205*$H205*$L205*$AD$10</f>
        <v>0</v>
      </c>
      <c r="AM205" s="36"/>
      <c r="AN205" s="44">
        <f>SUM(AM205*$E205*$F205*$H205*$K205*$AN$10)</f>
        <v>0</v>
      </c>
      <c r="AO205" s="51"/>
      <c r="AP205" s="44">
        <f t="shared" si="913"/>
        <v>0</v>
      </c>
      <c r="AQ205" s="51"/>
      <c r="AR205" s="44">
        <f t="shared" si="914"/>
        <v>0</v>
      </c>
      <c r="AS205" s="51"/>
      <c r="AT205" s="44">
        <f>SUM(AS205*$E205*$F205*$H205*$K205*$AH$10)</f>
        <v>0</v>
      </c>
      <c r="AU205" s="51"/>
      <c r="AV205" s="44">
        <f t="shared" si="915"/>
        <v>0</v>
      </c>
      <c r="AW205" s="51"/>
      <c r="AX205" s="44">
        <f t="shared" si="916"/>
        <v>0</v>
      </c>
      <c r="AY205" s="51"/>
      <c r="AZ205" s="44">
        <f>SUM(AY205*$E205*$F205*$H205*$K205*$AZ$10)</f>
        <v>0</v>
      </c>
      <c r="BA205" s="51"/>
      <c r="BB205" s="44">
        <f>SUM(BA205*$E205*$F205*$H205*$K205*$AL$10)</f>
        <v>0</v>
      </c>
      <c r="BC205" s="51"/>
      <c r="BD205" s="44">
        <f t="shared" si="917"/>
        <v>0</v>
      </c>
      <c r="BE205" s="51"/>
      <c r="BF205" s="44">
        <f t="shared" si="918"/>
        <v>0</v>
      </c>
      <c r="BG205" s="51"/>
      <c r="BH205" s="44">
        <f t="shared" si="919"/>
        <v>0</v>
      </c>
      <c r="BI205" s="51"/>
      <c r="BJ205" s="44">
        <f t="shared" si="920"/>
        <v>0</v>
      </c>
      <c r="BK205" s="51"/>
      <c r="BL205" s="44">
        <f t="shared" si="920"/>
        <v>0</v>
      </c>
      <c r="BM205" s="51"/>
      <c r="BN205" s="44">
        <f t="shared" si="921"/>
        <v>0</v>
      </c>
      <c r="BO205" s="51"/>
      <c r="BP205" s="44">
        <f t="shared" si="921"/>
        <v>0</v>
      </c>
      <c r="BQ205" s="95"/>
      <c r="BR205" s="44">
        <f t="shared" si="922"/>
        <v>0</v>
      </c>
      <c r="BS205" s="51"/>
      <c r="BT205" s="44">
        <f t="shared" si="923"/>
        <v>0</v>
      </c>
      <c r="BU205" s="51"/>
      <c r="BV205" s="44">
        <f t="shared" si="924"/>
        <v>0</v>
      </c>
      <c r="BW205" s="53"/>
      <c r="BX205" s="44">
        <f t="shared" si="924"/>
        <v>0</v>
      </c>
      <c r="BY205" s="51"/>
      <c r="BZ205" s="44">
        <f t="shared" si="925"/>
        <v>0</v>
      </c>
      <c r="CA205" s="53"/>
      <c r="CB205" s="44">
        <f t="shared" si="926"/>
        <v>0</v>
      </c>
      <c r="CC205" s="51"/>
      <c r="CD205" s="44">
        <f t="shared" si="927"/>
        <v>0</v>
      </c>
      <c r="CE205" s="51"/>
      <c r="CF205" s="44">
        <f t="shared" si="928"/>
        <v>0</v>
      </c>
      <c r="CG205" s="43"/>
      <c r="CH205" s="44">
        <f t="shared" si="929"/>
        <v>0</v>
      </c>
      <c r="CI205" s="51"/>
      <c r="CJ205" s="44">
        <f t="shared" si="930"/>
        <v>0</v>
      </c>
      <c r="CK205" s="51"/>
      <c r="CL205" s="44">
        <f t="shared" si="931"/>
        <v>0</v>
      </c>
      <c r="CM205" s="51"/>
      <c r="CN205" s="44">
        <f t="shared" si="932"/>
        <v>0</v>
      </c>
      <c r="CO205" s="51"/>
      <c r="CP205" s="44">
        <f t="shared" si="933"/>
        <v>0</v>
      </c>
      <c r="CQ205" s="51"/>
      <c r="CR205" s="44">
        <f t="shared" si="934"/>
        <v>0</v>
      </c>
      <c r="CS205" s="51"/>
      <c r="CT205" s="44">
        <f>CS205*$E205*$F205*$H205*$N205*$CT$10</f>
        <v>0</v>
      </c>
      <c r="CU205" s="44"/>
      <c r="CV205" s="44"/>
      <c r="CW205" s="44"/>
      <c r="CX205" s="44"/>
      <c r="CY205" s="44"/>
      <c r="CZ205" s="44"/>
      <c r="DA205" s="44"/>
      <c r="DB205" s="44"/>
      <c r="DC205" s="44"/>
      <c r="DD205" s="44"/>
      <c r="DE205" s="50">
        <f t="shared" si="935"/>
        <v>0</v>
      </c>
      <c r="DF205" s="50">
        <f t="shared" si="935"/>
        <v>0</v>
      </c>
    </row>
    <row r="206" spans="1:110" ht="15" x14ac:dyDescent="0.25">
      <c r="A206" s="163">
        <v>36</v>
      </c>
      <c r="B206" s="163"/>
      <c r="C206" s="190" t="s">
        <v>502</v>
      </c>
      <c r="D206" s="169" t="s">
        <v>503</v>
      </c>
      <c r="E206" s="175">
        <v>15030</v>
      </c>
      <c r="F206" s="191"/>
      <c r="G206" s="177"/>
      <c r="H206" s="167"/>
      <c r="I206" s="146"/>
      <c r="J206" s="146"/>
      <c r="K206" s="41">
        <v>1.4</v>
      </c>
      <c r="L206" s="41">
        <v>1.68</v>
      </c>
      <c r="M206" s="41">
        <v>2.23</v>
      </c>
      <c r="N206" s="42">
        <v>2.57</v>
      </c>
      <c r="O206" s="181">
        <f t="shared" ref="O206:AT206" si="936">SUM(O207:O236)</f>
        <v>9</v>
      </c>
      <c r="P206" s="181">
        <f t="shared" si="936"/>
        <v>834849.34596000006</v>
      </c>
      <c r="Q206" s="181">
        <f t="shared" si="936"/>
        <v>0</v>
      </c>
      <c r="R206" s="181">
        <f t="shared" si="936"/>
        <v>0</v>
      </c>
      <c r="S206" s="181">
        <f t="shared" si="936"/>
        <v>74</v>
      </c>
      <c r="T206" s="181">
        <f t="shared" si="936"/>
        <v>622843.19999999995</v>
      </c>
      <c r="U206" s="155">
        <f t="shared" si="936"/>
        <v>3</v>
      </c>
      <c r="V206" s="155">
        <f t="shared" si="936"/>
        <v>25250.399999999998</v>
      </c>
      <c r="W206" s="155">
        <f t="shared" si="936"/>
        <v>0</v>
      </c>
      <c r="X206" s="155">
        <f t="shared" si="936"/>
        <v>0</v>
      </c>
      <c r="Y206" s="155">
        <f t="shared" si="936"/>
        <v>0</v>
      </c>
      <c r="Z206" s="155">
        <f t="shared" si="936"/>
        <v>0</v>
      </c>
      <c r="AA206" s="155">
        <f t="shared" si="936"/>
        <v>0</v>
      </c>
      <c r="AB206" s="155">
        <f t="shared" si="936"/>
        <v>0</v>
      </c>
      <c r="AC206" s="155">
        <f t="shared" si="936"/>
        <v>0</v>
      </c>
      <c r="AD206" s="155">
        <f t="shared" si="936"/>
        <v>0</v>
      </c>
      <c r="AE206" s="155">
        <f t="shared" si="936"/>
        <v>0</v>
      </c>
      <c r="AF206" s="155">
        <f t="shared" si="936"/>
        <v>0</v>
      </c>
      <c r="AG206" s="155">
        <f t="shared" si="936"/>
        <v>3</v>
      </c>
      <c r="AH206" s="155">
        <f t="shared" si="936"/>
        <v>35350.559999999998</v>
      </c>
      <c r="AI206" s="155">
        <f t="shared" si="936"/>
        <v>3</v>
      </c>
      <c r="AJ206" s="155">
        <f t="shared" si="936"/>
        <v>30300.48</v>
      </c>
      <c r="AK206" s="155">
        <f t="shared" si="936"/>
        <v>0</v>
      </c>
      <c r="AL206" s="155">
        <f t="shared" si="936"/>
        <v>0</v>
      </c>
      <c r="AM206" s="155">
        <f t="shared" si="936"/>
        <v>0</v>
      </c>
      <c r="AN206" s="155">
        <f t="shared" si="936"/>
        <v>0</v>
      </c>
      <c r="AO206" s="155">
        <f t="shared" si="936"/>
        <v>0</v>
      </c>
      <c r="AP206" s="155">
        <f t="shared" si="936"/>
        <v>0</v>
      </c>
      <c r="AQ206" s="155">
        <f t="shared" si="936"/>
        <v>0</v>
      </c>
      <c r="AR206" s="155">
        <f t="shared" si="936"/>
        <v>0</v>
      </c>
      <c r="AS206" s="155">
        <f t="shared" si="936"/>
        <v>0</v>
      </c>
      <c r="AT206" s="155">
        <f t="shared" si="936"/>
        <v>0</v>
      </c>
      <c r="AU206" s="155">
        <f t="shared" ref="AU206:DF206" si="937">SUM(AU207:AU236)</f>
        <v>0</v>
      </c>
      <c r="AV206" s="155">
        <f t="shared" si="937"/>
        <v>0</v>
      </c>
      <c r="AW206" s="155">
        <f t="shared" si="937"/>
        <v>0</v>
      </c>
      <c r="AX206" s="155">
        <f t="shared" si="937"/>
        <v>0</v>
      </c>
      <c r="AY206" s="155">
        <f t="shared" si="937"/>
        <v>0</v>
      </c>
      <c r="AZ206" s="155">
        <f t="shared" si="937"/>
        <v>0</v>
      </c>
      <c r="BA206" s="155">
        <f t="shared" si="937"/>
        <v>0</v>
      </c>
      <c r="BB206" s="155">
        <f t="shared" si="937"/>
        <v>0</v>
      </c>
      <c r="BC206" s="155">
        <f t="shared" si="937"/>
        <v>0</v>
      </c>
      <c r="BD206" s="155">
        <f t="shared" si="937"/>
        <v>0</v>
      </c>
      <c r="BE206" s="155">
        <f t="shared" si="937"/>
        <v>0</v>
      </c>
      <c r="BF206" s="155">
        <f t="shared" si="937"/>
        <v>0</v>
      </c>
      <c r="BG206" s="155">
        <f t="shared" si="937"/>
        <v>0</v>
      </c>
      <c r="BH206" s="155">
        <f t="shared" si="937"/>
        <v>0</v>
      </c>
      <c r="BI206" s="155">
        <f t="shared" si="937"/>
        <v>0</v>
      </c>
      <c r="BJ206" s="155">
        <f t="shared" si="937"/>
        <v>0</v>
      </c>
      <c r="BK206" s="155">
        <f t="shared" si="937"/>
        <v>0</v>
      </c>
      <c r="BL206" s="155">
        <f t="shared" si="937"/>
        <v>0</v>
      </c>
      <c r="BM206" s="155">
        <f t="shared" si="937"/>
        <v>0</v>
      </c>
      <c r="BN206" s="155">
        <f t="shared" si="937"/>
        <v>0</v>
      </c>
      <c r="BO206" s="155">
        <f t="shared" si="937"/>
        <v>0</v>
      </c>
      <c r="BP206" s="155">
        <f t="shared" si="937"/>
        <v>0</v>
      </c>
      <c r="BQ206" s="155">
        <f t="shared" si="937"/>
        <v>394</v>
      </c>
      <c r="BR206" s="155">
        <f t="shared" si="937"/>
        <v>15585389.8754256</v>
      </c>
      <c r="BS206" s="155">
        <f t="shared" si="937"/>
        <v>0</v>
      </c>
      <c r="BT206" s="155">
        <f t="shared" si="937"/>
        <v>0</v>
      </c>
      <c r="BU206" s="155">
        <f t="shared" si="937"/>
        <v>120</v>
      </c>
      <c r="BV206" s="155">
        <f t="shared" si="937"/>
        <v>8635709.0618351996</v>
      </c>
      <c r="BW206" s="155">
        <f t="shared" si="937"/>
        <v>0</v>
      </c>
      <c r="BX206" s="155">
        <f t="shared" si="937"/>
        <v>0</v>
      </c>
      <c r="BY206" s="155">
        <f t="shared" si="937"/>
        <v>0</v>
      </c>
      <c r="BZ206" s="155">
        <f t="shared" si="937"/>
        <v>0</v>
      </c>
      <c r="CA206" s="155">
        <f t="shared" si="937"/>
        <v>0</v>
      </c>
      <c r="CB206" s="155">
        <f t="shared" si="937"/>
        <v>0</v>
      </c>
      <c r="CC206" s="155">
        <f t="shared" si="937"/>
        <v>0</v>
      </c>
      <c r="CD206" s="155">
        <f t="shared" si="937"/>
        <v>0</v>
      </c>
      <c r="CE206" s="155">
        <f t="shared" si="937"/>
        <v>0</v>
      </c>
      <c r="CF206" s="155">
        <f t="shared" si="937"/>
        <v>0</v>
      </c>
      <c r="CG206" s="155">
        <f t="shared" si="937"/>
        <v>0</v>
      </c>
      <c r="CH206" s="155">
        <f t="shared" si="937"/>
        <v>0</v>
      </c>
      <c r="CI206" s="155">
        <f t="shared" si="937"/>
        <v>0</v>
      </c>
      <c r="CJ206" s="155">
        <f t="shared" si="937"/>
        <v>0</v>
      </c>
      <c r="CK206" s="155">
        <f t="shared" si="937"/>
        <v>0</v>
      </c>
      <c r="CL206" s="155">
        <f t="shared" si="937"/>
        <v>0</v>
      </c>
      <c r="CM206" s="155">
        <f t="shared" si="937"/>
        <v>0</v>
      </c>
      <c r="CN206" s="155">
        <f t="shared" si="937"/>
        <v>0</v>
      </c>
      <c r="CO206" s="155">
        <f t="shared" si="937"/>
        <v>0</v>
      </c>
      <c r="CP206" s="155">
        <f t="shared" si="937"/>
        <v>0</v>
      </c>
      <c r="CQ206" s="155">
        <f t="shared" si="937"/>
        <v>0</v>
      </c>
      <c r="CR206" s="155">
        <f t="shared" si="937"/>
        <v>0</v>
      </c>
      <c r="CS206" s="155">
        <f t="shared" si="937"/>
        <v>0</v>
      </c>
      <c r="CT206" s="155">
        <f t="shared" si="937"/>
        <v>0</v>
      </c>
      <c r="CU206" s="155">
        <f t="shared" si="937"/>
        <v>0</v>
      </c>
      <c r="CV206" s="155">
        <f t="shared" si="937"/>
        <v>0</v>
      </c>
      <c r="CW206" s="155">
        <f t="shared" si="937"/>
        <v>0</v>
      </c>
      <c r="CX206" s="155">
        <f t="shared" si="937"/>
        <v>0</v>
      </c>
      <c r="CY206" s="155">
        <f t="shared" si="937"/>
        <v>0</v>
      </c>
      <c r="CZ206" s="155">
        <f t="shared" si="937"/>
        <v>0</v>
      </c>
      <c r="DA206" s="155">
        <f t="shared" si="937"/>
        <v>0</v>
      </c>
      <c r="DB206" s="155">
        <f t="shared" si="937"/>
        <v>0</v>
      </c>
      <c r="DC206" s="155">
        <f t="shared" si="937"/>
        <v>0</v>
      </c>
      <c r="DD206" s="155">
        <f t="shared" si="937"/>
        <v>0</v>
      </c>
      <c r="DE206" s="155">
        <f t="shared" si="937"/>
        <v>606</v>
      </c>
      <c r="DF206" s="155">
        <f t="shared" si="937"/>
        <v>25769692.923220802</v>
      </c>
    </row>
    <row r="207" spans="1:110" s="6" customFormat="1" ht="30" x14ac:dyDescent="0.25">
      <c r="A207" s="70"/>
      <c r="B207" s="70">
        <v>161</v>
      </c>
      <c r="C207" s="71" t="s">
        <v>504</v>
      </c>
      <c r="D207" s="72" t="s">
        <v>505</v>
      </c>
      <c r="E207" s="36">
        <v>15030</v>
      </c>
      <c r="F207" s="37">
        <v>7.86</v>
      </c>
      <c r="G207" s="38"/>
      <c r="H207" s="97">
        <v>0.8</v>
      </c>
      <c r="I207" s="40"/>
      <c r="J207" s="40"/>
      <c r="K207" s="41">
        <v>1.4</v>
      </c>
      <c r="L207" s="41">
        <v>1.68</v>
      </c>
      <c r="M207" s="41">
        <v>2.23</v>
      </c>
      <c r="N207" s="42">
        <v>2.57</v>
      </c>
      <c r="O207" s="43">
        <v>5</v>
      </c>
      <c r="P207" s="44">
        <f>SUM(O207*$E207*$F207*$H207*$K207*$P$10)</f>
        <v>661560.48</v>
      </c>
      <c r="Q207" s="45"/>
      <c r="R207" s="44">
        <f t="shared" si="875"/>
        <v>0</v>
      </c>
      <c r="S207" s="45"/>
      <c r="T207" s="44">
        <f t="shared" ref="T207:T208" si="938">SUM(S207*$E207*$F207*$H207*$K207*T$10)</f>
        <v>0</v>
      </c>
      <c r="U207" s="45"/>
      <c r="V207" s="44">
        <f t="shared" ref="V207:V212" si="939">SUM(U207*$E207*$F207*$H207*$K207*$V$10)</f>
        <v>0</v>
      </c>
      <c r="W207" s="45"/>
      <c r="X207" s="44"/>
      <c r="Y207" s="45"/>
      <c r="Z207" s="44"/>
      <c r="AA207" s="36"/>
      <c r="AB207" s="44"/>
      <c r="AC207" s="45"/>
      <c r="AD207" s="44"/>
      <c r="AE207" s="45"/>
      <c r="AF207" s="44"/>
      <c r="AG207" s="45"/>
      <c r="AH207" s="44">
        <f>AG207*E207*F207*H207*K207</f>
        <v>0</v>
      </c>
      <c r="AI207" s="45"/>
      <c r="AJ207" s="44">
        <f t="shared" si="912"/>
        <v>0</v>
      </c>
      <c r="AK207" s="45"/>
      <c r="AL207" s="44">
        <f t="shared" ref="AL207:AL236" si="940">AK207*$E207*$F207*$H207*$L207*AL$10</f>
        <v>0</v>
      </c>
      <c r="AM207" s="36"/>
      <c r="AN207" s="44">
        <f>SUM(AM207*$E207*$F207*$H207*$K207*$AN$10)</f>
        <v>0</v>
      </c>
      <c r="AO207" s="45"/>
      <c r="AP207" s="44">
        <f t="shared" ref="AP207:AP208" si="941">SUM(AO207*$E207*$F207*$H207*$K207*AP$10)</f>
        <v>0</v>
      </c>
      <c r="AQ207" s="45"/>
      <c r="AR207" s="44">
        <f t="shared" ref="AR207:AR208" si="942">SUM(AQ207*$E207*$F207*$H207*$K207*AR$10)</f>
        <v>0</v>
      </c>
      <c r="AS207" s="45"/>
      <c r="AT207" s="44">
        <f>SUM(AS207*$E207*$F207*$H207*$K207*$AH$10)</f>
        <v>0</v>
      </c>
      <c r="AU207" s="45"/>
      <c r="AV207" s="44">
        <f t="shared" ref="AV207:AV208" si="943">SUM(AU207*$E207*$F207*$H207*$K207*AV$10)</f>
        <v>0</v>
      </c>
      <c r="AW207" s="45"/>
      <c r="AX207" s="44">
        <f t="shared" ref="AX207:AX208" si="944">SUM(AW207*$E207*$F207*$H207*$K207*AX$10)</f>
        <v>0</v>
      </c>
      <c r="AY207" s="45"/>
      <c r="AZ207" s="44">
        <f>SUM(AY207*$E207*$F207*$H207*$K207*$AZ$10)</f>
        <v>0</v>
      </c>
      <c r="BA207" s="45"/>
      <c r="BB207" s="44">
        <f>SUM(BA207*$E207*$F207*$H207*$K207*$AL$10)</f>
        <v>0</v>
      </c>
      <c r="BC207" s="45"/>
      <c r="BD207" s="44">
        <f t="shared" ref="BD207:BD208" si="945">SUM(BC207*$E207*$F207*$H207*$K207*BD$10)</f>
        <v>0</v>
      </c>
      <c r="BE207" s="45"/>
      <c r="BF207" s="44">
        <f t="shared" ref="BF207:BF208" si="946">SUM(BE207*$E207*$F207*$H207*$K207*BF$10)</f>
        <v>0</v>
      </c>
      <c r="BG207" s="45"/>
      <c r="BH207" s="44">
        <f t="shared" ref="BH207:BH208" si="947">SUM(BG207*$E207*$F207*$H207*$K207*BH$10)</f>
        <v>0</v>
      </c>
      <c r="BI207" s="45"/>
      <c r="BJ207" s="44">
        <f t="shared" ref="BJ207:BL208" si="948">SUM(BI207*$E207*$F207*$H207*$K207*BJ$10)</f>
        <v>0</v>
      </c>
      <c r="BK207" s="45"/>
      <c r="BL207" s="44">
        <f t="shared" si="948"/>
        <v>0</v>
      </c>
      <c r="BM207" s="45"/>
      <c r="BN207" s="44">
        <f t="shared" ref="BN207:BP208" si="949">BM207*$E207*$F207*$H207*$L207*BN$10</f>
        <v>0</v>
      </c>
      <c r="BO207" s="45"/>
      <c r="BP207" s="44">
        <f t="shared" si="949"/>
        <v>0</v>
      </c>
      <c r="BQ207" s="81"/>
      <c r="BR207" s="44">
        <f t="shared" ref="BR207:BR208" si="950">BQ207*$E207*$F207*$H207*$L207*BR$10</f>
        <v>0</v>
      </c>
      <c r="BS207" s="45"/>
      <c r="BT207" s="44">
        <f t="shared" ref="BT207:BT208" si="951">BS207*$E207*$F207*$H207*$L207*BT$10</f>
        <v>0</v>
      </c>
      <c r="BU207" s="45"/>
      <c r="BV207" s="44">
        <f t="shared" ref="BV207:BX208" si="952">BU207*$E207*$F207*$H207*$L207*BV$10</f>
        <v>0</v>
      </c>
      <c r="BW207" s="48"/>
      <c r="BX207" s="44">
        <f t="shared" si="952"/>
        <v>0</v>
      </c>
      <c r="BY207" s="45"/>
      <c r="BZ207" s="44">
        <f t="shared" ref="BZ207:BZ208" si="953">BY207*$E207*$F207*$H207*$L207*BZ$10</f>
        <v>0</v>
      </c>
      <c r="CA207" s="48"/>
      <c r="CB207" s="44">
        <f t="shared" ref="CB207:CB208" si="954">CA207*$E207*$F207*$H207*$L207*CB$10</f>
        <v>0</v>
      </c>
      <c r="CC207" s="45"/>
      <c r="CD207" s="44">
        <f t="shared" ref="CD207:CD208" si="955">CC207*$E207*$F207*$H207*$L207*CD$10</f>
        <v>0</v>
      </c>
      <c r="CE207" s="45"/>
      <c r="CF207" s="44">
        <f t="shared" ref="CF207:CF208" si="956">CE207*$E207*$F207*$H207*$L207*CF$10</f>
        <v>0</v>
      </c>
      <c r="CG207" s="44"/>
      <c r="CH207" s="44">
        <f t="shared" ref="CH207:CH208" si="957">CG207*$E207*$F207*$H207*$L207*CH$10</f>
        <v>0</v>
      </c>
      <c r="CI207" s="45"/>
      <c r="CJ207" s="44">
        <f t="shared" ref="CJ207:CJ208" si="958">CI207*$E207*$F207*$H207*$L207*CJ$10</f>
        <v>0</v>
      </c>
      <c r="CK207" s="45"/>
      <c r="CL207" s="44">
        <f t="shared" ref="CL207:CL208" si="959">CK207*$E207*$F207*$H207*$L207*CL$10</f>
        <v>0</v>
      </c>
      <c r="CM207" s="45"/>
      <c r="CN207" s="44">
        <f t="shared" ref="CN207:CN208" si="960">CM207*$E207*$F207*$H207*$L207*CN$10</f>
        <v>0</v>
      </c>
      <c r="CO207" s="45"/>
      <c r="CP207" s="44">
        <f t="shared" ref="CP207:CP208" si="961">CO207*$E207*$F207*$H207*$L207*CP$10</f>
        <v>0</v>
      </c>
      <c r="CQ207" s="45"/>
      <c r="CR207" s="44">
        <f t="shared" ref="CR207:CR208" si="962">CQ207*$E207*$F207*$H207*$M207*CR$10</f>
        <v>0</v>
      </c>
      <c r="CS207" s="49"/>
      <c r="CT207" s="44">
        <f t="shared" ref="CT207:CT208" si="963">CS207*$E207*$F207*$H207*$N207*$CT$10</f>
        <v>0</v>
      </c>
      <c r="CU207" s="44"/>
      <c r="CV207" s="44"/>
      <c r="CW207" s="44"/>
      <c r="CX207" s="44"/>
      <c r="CY207" s="44"/>
      <c r="CZ207" s="44"/>
      <c r="DA207" s="44"/>
      <c r="DB207" s="44"/>
      <c r="DC207" s="44"/>
      <c r="DD207" s="44"/>
      <c r="DE207" s="50">
        <f t="shared" ref="DE207:DF236" si="964">SUM(Q207+O207+S207+U207+AC207+Y207+W207+AE207+AI207+AG207+AK207+AQ207+BM207+BS207+AO207+BA207+BC207+CE207+CG207+CC207+CI207+CK207+BW207+BY207+AS207+AU207+AW207+BO207+BQ207+BU207+BE207+BG207+BI207+BK207+CA207+CM207+CO207+CQ207+CS207+CU207+CW207+DC207+DA207)</f>
        <v>5</v>
      </c>
      <c r="DF207" s="50">
        <f t="shared" si="964"/>
        <v>661560.48</v>
      </c>
    </row>
    <row r="208" spans="1:110" s="6" customFormat="1" ht="45" x14ac:dyDescent="0.25">
      <c r="A208" s="70"/>
      <c r="B208" s="70">
        <v>162</v>
      </c>
      <c r="C208" s="71" t="s">
        <v>506</v>
      </c>
      <c r="D208" s="35" t="s">
        <v>507</v>
      </c>
      <c r="E208" s="36">
        <v>15030</v>
      </c>
      <c r="F208" s="37">
        <v>0.56000000000000005</v>
      </c>
      <c r="G208" s="38"/>
      <c r="H208" s="39">
        <v>1</v>
      </c>
      <c r="I208" s="40"/>
      <c r="J208" s="40"/>
      <c r="K208" s="41">
        <v>1.4</v>
      </c>
      <c r="L208" s="41">
        <v>1.68</v>
      </c>
      <c r="M208" s="41">
        <v>2.23</v>
      </c>
      <c r="N208" s="42">
        <v>2.57</v>
      </c>
      <c r="O208" s="51">
        <v>0</v>
      </c>
      <c r="P208" s="44">
        <f>SUM(O208*$E208*$F208*$H208*$K208*$P$10)</f>
        <v>0</v>
      </c>
      <c r="Q208" s="45">
        <v>0</v>
      </c>
      <c r="R208" s="44">
        <f t="shared" si="875"/>
        <v>0</v>
      </c>
      <c r="S208" s="45"/>
      <c r="T208" s="44">
        <f t="shared" si="938"/>
        <v>0</v>
      </c>
      <c r="U208" s="45">
        <v>0</v>
      </c>
      <c r="V208" s="44">
        <f t="shared" si="939"/>
        <v>0</v>
      </c>
      <c r="W208" s="45"/>
      <c r="X208" s="44"/>
      <c r="Y208" s="45"/>
      <c r="Z208" s="44"/>
      <c r="AA208" s="36"/>
      <c r="AB208" s="44"/>
      <c r="AC208" s="45"/>
      <c r="AD208" s="44"/>
      <c r="AE208" s="45"/>
      <c r="AF208" s="44"/>
      <c r="AG208" s="48">
        <v>3</v>
      </c>
      <c r="AH208" s="44">
        <f>AG208*$E208*$F208*$H208*$K208*AH$10</f>
        <v>35350.559999999998</v>
      </c>
      <c r="AI208" s="45">
        <v>0</v>
      </c>
      <c r="AJ208" s="44">
        <f t="shared" si="912"/>
        <v>0</v>
      </c>
      <c r="AK208" s="45">
        <v>0</v>
      </c>
      <c r="AL208" s="44">
        <f t="shared" si="940"/>
        <v>0</v>
      </c>
      <c r="AM208" s="36"/>
      <c r="AN208" s="44">
        <f>SUM(AM208*$E208*$F208*$H208*$K208*$AN$10)</f>
        <v>0</v>
      </c>
      <c r="AO208" s="45"/>
      <c r="AP208" s="44">
        <f t="shared" si="941"/>
        <v>0</v>
      </c>
      <c r="AQ208" s="45">
        <v>0</v>
      </c>
      <c r="AR208" s="44">
        <f t="shared" si="942"/>
        <v>0</v>
      </c>
      <c r="AS208" s="45">
        <v>0</v>
      </c>
      <c r="AT208" s="44">
        <f>SUM(AS208*$E208*$F208*$H208*$K208*$AH$10)</f>
        <v>0</v>
      </c>
      <c r="AU208" s="45"/>
      <c r="AV208" s="44">
        <f t="shared" si="943"/>
        <v>0</v>
      </c>
      <c r="AW208" s="45"/>
      <c r="AX208" s="44">
        <f t="shared" si="944"/>
        <v>0</v>
      </c>
      <c r="AY208" s="45"/>
      <c r="AZ208" s="44">
        <f>SUM(AY208*$E208*$F208*$H208*$K208*$AZ$10)</f>
        <v>0</v>
      </c>
      <c r="BA208" s="45">
        <v>0</v>
      </c>
      <c r="BB208" s="44">
        <f>SUM(BA208*$E208*$F208*$H208*$K208*$AL$10)</f>
        <v>0</v>
      </c>
      <c r="BC208" s="45">
        <v>0</v>
      </c>
      <c r="BD208" s="44">
        <f t="shared" si="945"/>
        <v>0</v>
      </c>
      <c r="BE208" s="45">
        <v>0</v>
      </c>
      <c r="BF208" s="44">
        <f t="shared" si="946"/>
        <v>0</v>
      </c>
      <c r="BG208" s="45">
        <v>0</v>
      </c>
      <c r="BH208" s="44">
        <f t="shared" si="947"/>
        <v>0</v>
      </c>
      <c r="BI208" s="45">
        <v>0</v>
      </c>
      <c r="BJ208" s="44">
        <f t="shared" si="948"/>
        <v>0</v>
      </c>
      <c r="BK208" s="45"/>
      <c r="BL208" s="44">
        <f t="shared" si="948"/>
        <v>0</v>
      </c>
      <c r="BM208" s="45">
        <v>0</v>
      </c>
      <c r="BN208" s="44">
        <f t="shared" si="949"/>
        <v>0</v>
      </c>
      <c r="BO208" s="45">
        <v>0</v>
      </c>
      <c r="BP208" s="44">
        <f t="shared" si="949"/>
        <v>0</v>
      </c>
      <c r="BQ208" s="81">
        <v>0</v>
      </c>
      <c r="BR208" s="44">
        <f t="shared" si="950"/>
        <v>0</v>
      </c>
      <c r="BS208" s="45">
        <v>0</v>
      </c>
      <c r="BT208" s="44">
        <f t="shared" si="951"/>
        <v>0</v>
      </c>
      <c r="BU208" s="45">
        <v>0</v>
      </c>
      <c r="BV208" s="44">
        <f t="shared" si="952"/>
        <v>0</v>
      </c>
      <c r="BW208" s="48"/>
      <c r="BX208" s="44">
        <f t="shared" si="952"/>
        <v>0</v>
      </c>
      <c r="BY208" s="45"/>
      <c r="BZ208" s="44">
        <f t="shared" si="953"/>
        <v>0</v>
      </c>
      <c r="CA208" s="48"/>
      <c r="CB208" s="44">
        <f t="shared" si="954"/>
        <v>0</v>
      </c>
      <c r="CC208" s="45"/>
      <c r="CD208" s="44">
        <f t="shared" si="955"/>
        <v>0</v>
      </c>
      <c r="CE208" s="45"/>
      <c r="CF208" s="44">
        <f t="shared" si="956"/>
        <v>0</v>
      </c>
      <c r="CG208" s="44"/>
      <c r="CH208" s="44">
        <f t="shared" si="957"/>
        <v>0</v>
      </c>
      <c r="CI208" s="45">
        <v>0</v>
      </c>
      <c r="CJ208" s="44">
        <f t="shared" si="958"/>
        <v>0</v>
      </c>
      <c r="CK208" s="45"/>
      <c r="CL208" s="44">
        <f t="shared" si="959"/>
        <v>0</v>
      </c>
      <c r="CM208" s="45"/>
      <c r="CN208" s="44">
        <f t="shared" si="960"/>
        <v>0</v>
      </c>
      <c r="CO208" s="45">
        <v>0</v>
      </c>
      <c r="CP208" s="44">
        <f t="shared" si="961"/>
        <v>0</v>
      </c>
      <c r="CQ208" s="45">
        <v>0</v>
      </c>
      <c r="CR208" s="44">
        <f t="shared" si="962"/>
        <v>0</v>
      </c>
      <c r="CS208" s="45">
        <v>0</v>
      </c>
      <c r="CT208" s="44">
        <f t="shared" si="963"/>
        <v>0</v>
      </c>
      <c r="CU208" s="44"/>
      <c r="CV208" s="44"/>
      <c r="CW208" s="44"/>
      <c r="CX208" s="44"/>
      <c r="CY208" s="44"/>
      <c r="CZ208" s="44"/>
      <c r="DA208" s="44"/>
      <c r="DB208" s="44"/>
      <c r="DC208" s="44"/>
      <c r="DD208" s="44"/>
      <c r="DE208" s="50">
        <f t="shared" si="964"/>
        <v>3</v>
      </c>
      <c r="DF208" s="50">
        <f t="shared" si="964"/>
        <v>35350.559999999998</v>
      </c>
    </row>
    <row r="209" spans="1:110" s="6" customFormat="1" ht="36.75" customHeight="1" x14ac:dyDescent="0.25">
      <c r="A209" s="70"/>
      <c r="B209" s="70">
        <v>163</v>
      </c>
      <c r="C209" s="70" t="s">
        <v>508</v>
      </c>
      <c r="D209" s="99" t="s">
        <v>509</v>
      </c>
      <c r="E209" s="36">
        <v>15030</v>
      </c>
      <c r="F209" s="102">
        <v>0.45</v>
      </c>
      <c r="G209" s="112">
        <v>0.3</v>
      </c>
      <c r="H209" s="39">
        <v>1</v>
      </c>
      <c r="I209" s="40"/>
      <c r="J209" s="40"/>
      <c r="K209" s="41">
        <v>1.4</v>
      </c>
      <c r="L209" s="41">
        <v>1.68</v>
      </c>
      <c r="M209" s="41">
        <v>2.23</v>
      </c>
      <c r="N209" s="42">
        <v>2.57</v>
      </c>
      <c r="O209" s="51"/>
      <c r="P209" s="62">
        <f>(O209*$E209*$F209*((1-$G209)+$G209*$K209*$H209))</f>
        <v>0</v>
      </c>
      <c r="Q209" s="45"/>
      <c r="R209" s="44"/>
      <c r="S209" s="45"/>
      <c r="T209" s="62">
        <f t="shared" ref="T209" si="965">(S209*$E209*$F209*((1-$G209)+$G209*$K209*$H209))</f>
        <v>0</v>
      </c>
      <c r="U209" s="45"/>
      <c r="V209" s="44">
        <f t="shared" si="939"/>
        <v>0</v>
      </c>
      <c r="W209" s="45"/>
      <c r="X209" s="44"/>
      <c r="Y209" s="45"/>
      <c r="Z209" s="62">
        <f t="shared" ref="Z209" si="966">(Y209*$E209*$F209*((1-$G209)+$G209*$K209*$H209))</f>
        <v>0</v>
      </c>
      <c r="AA209" s="36"/>
      <c r="AB209" s="44"/>
      <c r="AC209" s="45"/>
      <c r="AD209" s="62">
        <f t="shared" ref="AD209" si="967">(AC209*$E209*$F209*((1-$G209)+$G209*$K209*$H209))</f>
        <v>0</v>
      </c>
      <c r="AE209" s="45"/>
      <c r="AF209" s="44"/>
      <c r="AG209" s="48"/>
      <c r="AH209" s="44">
        <f>AG209*E209*F209*H209*K209</f>
        <v>0</v>
      </c>
      <c r="AI209" s="45"/>
      <c r="AJ209" s="44">
        <f t="shared" si="912"/>
        <v>0</v>
      </c>
      <c r="AK209" s="45"/>
      <c r="AL209" s="44">
        <f t="shared" si="940"/>
        <v>0</v>
      </c>
      <c r="AM209" s="36"/>
      <c r="AN209" s="44"/>
      <c r="AO209" s="45"/>
      <c r="AP209" s="44"/>
      <c r="AQ209" s="45"/>
      <c r="AR209" s="44"/>
      <c r="AS209" s="45"/>
      <c r="AT209" s="44"/>
      <c r="AU209" s="45"/>
      <c r="AV209" s="44"/>
      <c r="AW209" s="45"/>
      <c r="AX209" s="44"/>
      <c r="AY209" s="45"/>
      <c r="AZ209" s="44"/>
      <c r="BA209" s="45"/>
      <c r="BB209" s="44"/>
      <c r="BC209" s="45"/>
      <c r="BD209" s="62">
        <f>(BC209*$E209*$F209*((1-$G209)+$G209*$K209*$H209*BD$10))</f>
        <v>0</v>
      </c>
      <c r="BE209" s="45"/>
      <c r="BF209" s="62">
        <f>(BE209*$E209*$F209*((1-$G209)+$G209*$K209*$H209*BF$10))</f>
        <v>0</v>
      </c>
      <c r="BG209" s="45"/>
      <c r="BH209" s="62">
        <f>(BG209*$E209*$F209*((1-$G209)+$G209*$K209*$H209*BH$10))</f>
        <v>0</v>
      </c>
      <c r="BI209" s="45"/>
      <c r="BJ209" s="62">
        <f>(BI209*$E209*$F209*((1-$G209)+$G209*$K209*$H209*BJ$10))</f>
        <v>0</v>
      </c>
      <c r="BK209" s="45"/>
      <c r="BL209" s="62">
        <f>(BK209*$E209*$F209*((1-$G209)+$G209*$K209*$H209*BL$10))</f>
        <v>0</v>
      </c>
      <c r="BM209" s="45"/>
      <c r="BN209" s="62">
        <f t="shared" ref="BN209:BP209" si="968">(BM209*$E209*$F209*((1-$G209)+$G209*$L209*$H209*BN$10))</f>
        <v>0</v>
      </c>
      <c r="BO209" s="45"/>
      <c r="BP209" s="62">
        <f t="shared" si="968"/>
        <v>0</v>
      </c>
      <c r="BQ209" s="81"/>
      <c r="BR209" s="62">
        <f t="shared" ref="BR209" si="969">(BQ209*$E209*$F209*((1-$G209)+$G209*$L209*$H209*BR$10))</f>
        <v>0</v>
      </c>
      <c r="BS209" s="45"/>
      <c r="BT209" s="62">
        <f t="shared" ref="BT209" si="970">(BS209*$E209*$F209*((1-$G209)+$G209*$L209*$H209*BT$10))</f>
        <v>0</v>
      </c>
      <c r="BU209" s="45"/>
      <c r="BV209" s="62">
        <f t="shared" ref="BV209:BX209" si="971">(BU209*$E209*$F209*((1-$G209)+$G209*$L209*$H209*BV$10))</f>
        <v>0</v>
      </c>
      <c r="BW209" s="48"/>
      <c r="BX209" s="62">
        <f t="shared" si="971"/>
        <v>0</v>
      </c>
      <c r="BY209" s="45"/>
      <c r="BZ209" s="62">
        <f t="shared" ref="BZ209" si="972">(BY209*$E209*$F209*((1-$G209)+$G209*$L209*$H209*BZ$10))</f>
        <v>0</v>
      </c>
      <c r="CA209" s="48"/>
      <c r="CB209" s="62">
        <f t="shared" ref="CB209" si="973">(CA209*$E209*$F209*((1-$G209)+$G209*$L209*$H209*CB$10))</f>
        <v>0</v>
      </c>
      <c r="CC209" s="45"/>
      <c r="CD209" s="62">
        <f t="shared" ref="CD209" si="974">(CC209*$E209*$F209*((1-$G209)+$G209*$L209*$H209*CD$10))</f>
        <v>0</v>
      </c>
      <c r="CE209" s="45"/>
      <c r="CF209" s="62">
        <f t="shared" ref="CF209" si="975">(CE209*$E209*$F209*((1-$G209)+$G209*$L209*$H209*CF$10))</f>
        <v>0</v>
      </c>
      <c r="CG209" s="44"/>
      <c r="CH209" s="62">
        <f t="shared" ref="CH209" si="976">(CG209*$E209*$F209*((1-$G209)+$G209*$L209*$H209*CH$10))</f>
        <v>0</v>
      </c>
      <c r="CI209" s="45"/>
      <c r="CJ209" s="62">
        <f t="shared" ref="CJ209" si="977">(CI209*$E209*$F209*((1-$G209)+$G209*$L209*$H209*CJ$10))</f>
        <v>0</v>
      </c>
      <c r="CK209" s="45"/>
      <c r="CL209" s="62">
        <f t="shared" ref="CL209" si="978">(CK209*$E209*$F209*((1-$G209)+$G209*$L209*$H209*CL$10))</f>
        <v>0</v>
      </c>
      <c r="CM209" s="45"/>
      <c r="CN209" s="62">
        <f t="shared" ref="CN209" si="979">(CM209*$E209*$F209*((1-$G209)+$G209*$L209*$H209*CN$10))</f>
        <v>0</v>
      </c>
      <c r="CO209" s="45"/>
      <c r="CP209" s="62">
        <f t="shared" ref="CP209" si="980">(CO209*$E209*$F209*((1-$G209)+$G209*$L209*$H209*CP$10))</f>
        <v>0</v>
      </c>
      <c r="CQ209" s="45"/>
      <c r="CR209" s="62">
        <f>(CQ209*$E209*$F209*((1-$G209)+$G209*$M209*$H209*CR$10))</f>
        <v>0</v>
      </c>
      <c r="CS209" s="45"/>
      <c r="CT209" s="62">
        <f t="shared" ref="CT209" si="981">(CS209*$E209*$F209*((1-$G209)+$G209*$N209*$H209))</f>
        <v>0</v>
      </c>
      <c r="CU209" s="44"/>
      <c r="CV209" s="44"/>
      <c r="CW209" s="44"/>
      <c r="CX209" s="44"/>
      <c r="CY209" s="44"/>
      <c r="CZ209" s="44"/>
      <c r="DA209" s="44"/>
      <c r="DB209" s="44"/>
      <c r="DC209" s="44"/>
      <c r="DD209" s="44"/>
      <c r="DE209" s="50">
        <f t="shared" si="964"/>
        <v>0</v>
      </c>
      <c r="DF209" s="50">
        <f t="shared" si="964"/>
        <v>0</v>
      </c>
    </row>
    <row r="210" spans="1:110" s="6" customFormat="1" ht="60" x14ac:dyDescent="0.25">
      <c r="A210" s="70"/>
      <c r="B210" s="70">
        <v>164</v>
      </c>
      <c r="C210" s="71" t="s">
        <v>510</v>
      </c>
      <c r="D210" s="72" t="s">
        <v>511</v>
      </c>
      <c r="E210" s="36">
        <v>15030</v>
      </c>
      <c r="F210" s="37">
        <v>0.46</v>
      </c>
      <c r="G210" s="38"/>
      <c r="H210" s="39">
        <v>1</v>
      </c>
      <c r="I210" s="40"/>
      <c r="J210" s="40"/>
      <c r="K210" s="41">
        <v>1.4</v>
      </c>
      <c r="L210" s="41">
        <v>1.68</v>
      </c>
      <c r="M210" s="41">
        <v>2.23</v>
      </c>
      <c r="N210" s="42">
        <v>2.57</v>
      </c>
      <c r="O210" s="51">
        <v>0</v>
      </c>
      <c r="P210" s="44">
        <f>SUM(O210*$E210*$F210*$H210*$K210*$P$10)</f>
        <v>0</v>
      </c>
      <c r="Q210" s="45">
        <v>0</v>
      </c>
      <c r="R210" s="44">
        <f t="shared" si="875"/>
        <v>0</v>
      </c>
      <c r="S210" s="45">
        <v>0</v>
      </c>
      <c r="T210" s="44">
        <f t="shared" ref="T210:T212" si="982">SUM(S210*$E210*$F210*$H210*$K210*T$10)</f>
        <v>0</v>
      </c>
      <c r="U210" s="45">
        <v>0</v>
      </c>
      <c r="V210" s="44">
        <f t="shared" si="939"/>
        <v>0</v>
      </c>
      <c r="W210" s="45">
        <v>0</v>
      </c>
      <c r="X210" s="44"/>
      <c r="Y210" s="45"/>
      <c r="Z210" s="44"/>
      <c r="AA210" s="36"/>
      <c r="AB210" s="44"/>
      <c r="AC210" s="45"/>
      <c r="AD210" s="44"/>
      <c r="AE210" s="45"/>
      <c r="AF210" s="44"/>
      <c r="AG210" s="45">
        <v>0</v>
      </c>
      <c r="AH210" s="44">
        <f>AG210*E210*F210*H210*K210</f>
        <v>0</v>
      </c>
      <c r="AI210" s="45">
        <v>0</v>
      </c>
      <c r="AJ210" s="44">
        <f t="shared" si="912"/>
        <v>0</v>
      </c>
      <c r="AK210" s="45"/>
      <c r="AL210" s="44">
        <f t="shared" si="940"/>
        <v>0</v>
      </c>
      <c r="AM210" s="36"/>
      <c r="AN210" s="44">
        <f>SUM(AM210*$E210*$F210*$H210*$K210*$AN$10)</f>
        <v>0</v>
      </c>
      <c r="AO210" s="45"/>
      <c r="AP210" s="44">
        <f t="shared" ref="AP210:AP211" si="983">SUM(AO210*$E210*$F210*$H210*$K210*AP$10)</f>
        <v>0</v>
      </c>
      <c r="AQ210" s="45">
        <v>0</v>
      </c>
      <c r="AR210" s="44">
        <f t="shared" ref="AR210:AR211" si="984">SUM(AQ210*$E210*$F210*$H210*$K210*AR$10)</f>
        <v>0</v>
      </c>
      <c r="AS210" s="45">
        <v>0</v>
      </c>
      <c r="AT210" s="44">
        <f>SUM(AS210*$E210*$F210*$H210*$K210*$AH$10)</f>
        <v>0</v>
      </c>
      <c r="AU210" s="45"/>
      <c r="AV210" s="44">
        <f t="shared" ref="AV210:AV211" si="985">SUM(AU210*$E210*$F210*$H210*$K210*AV$10)</f>
        <v>0</v>
      </c>
      <c r="AW210" s="45"/>
      <c r="AX210" s="44">
        <f t="shared" ref="AX210:AX211" si="986">SUM(AW210*$E210*$F210*$H210*$K210*AX$10)</f>
        <v>0</v>
      </c>
      <c r="AY210" s="45"/>
      <c r="AZ210" s="44">
        <f>SUM(AY210*$E210*$F210*$H210*$K210*$AZ$10)</f>
        <v>0</v>
      </c>
      <c r="BA210" s="45"/>
      <c r="BB210" s="44">
        <f>SUM(BA210*$E210*$F210*$H210*$K210*$AL$10)</f>
        <v>0</v>
      </c>
      <c r="BC210" s="45">
        <v>0</v>
      </c>
      <c r="BD210" s="44">
        <f t="shared" ref="BD210:BD212" si="987">SUM(BC210*$E210*$F210*$H210*$K210*BD$10)</f>
        <v>0</v>
      </c>
      <c r="BE210" s="45">
        <v>0</v>
      </c>
      <c r="BF210" s="44">
        <f t="shared" ref="BF210:BF212" si="988">SUM(BE210*$E210*$F210*$H210*$K210*BF$10)</f>
        <v>0</v>
      </c>
      <c r="BG210" s="45">
        <v>0</v>
      </c>
      <c r="BH210" s="44">
        <f t="shared" ref="BH210:BH212" si="989">SUM(BG210*$E210*$F210*$H210*$K210*BH$10)</f>
        <v>0</v>
      </c>
      <c r="BI210" s="45">
        <v>0</v>
      </c>
      <c r="BJ210" s="44">
        <f t="shared" ref="BJ210:BL212" si="990">SUM(BI210*$E210*$F210*$H210*$K210*BJ$10)</f>
        <v>0</v>
      </c>
      <c r="BK210" s="45"/>
      <c r="BL210" s="44">
        <f t="shared" si="990"/>
        <v>0</v>
      </c>
      <c r="BM210" s="45">
        <v>0</v>
      </c>
      <c r="BN210" s="44">
        <f t="shared" ref="BN210:BP212" si="991">BM210*$E210*$F210*$H210*$L210*BN$10</f>
        <v>0</v>
      </c>
      <c r="BO210" s="45">
        <v>0</v>
      </c>
      <c r="BP210" s="44">
        <f t="shared" si="991"/>
        <v>0</v>
      </c>
      <c r="BQ210" s="81">
        <v>0</v>
      </c>
      <c r="BR210" s="44">
        <f t="shared" ref="BR210:BR212" si="992">BQ210*$E210*$F210*$H210*$L210*BR$10</f>
        <v>0</v>
      </c>
      <c r="BS210" s="45">
        <v>0</v>
      </c>
      <c r="BT210" s="44">
        <f t="shared" ref="BT210:BT212" si="993">BS210*$E210*$F210*$H210*$L210*BT$10</f>
        <v>0</v>
      </c>
      <c r="BU210" s="45">
        <v>0</v>
      </c>
      <c r="BV210" s="44">
        <f t="shared" ref="BV210:BX212" si="994">BU210*$E210*$F210*$H210*$L210*BV$10</f>
        <v>0</v>
      </c>
      <c r="BW210" s="47"/>
      <c r="BX210" s="44">
        <f t="shared" si="994"/>
        <v>0</v>
      </c>
      <c r="BY210" s="45"/>
      <c r="BZ210" s="44">
        <f t="shared" ref="BZ210:BZ212" si="995">BY210*$E210*$F210*$H210*$L210*BZ$10</f>
        <v>0</v>
      </c>
      <c r="CA210" s="48"/>
      <c r="CB210" s="44">
        <f t="shared" ref="CB210:CB212" si="996">CA210*$E210*$F210*$H210*$L210*CB$10</f>
        <v>0</v>
      </c>
      <c r="CC210" s="49"/>
      <c r="CD210" s="44">
        <f t="shared" ref="CD210:CD212" si="997">CC210*$E210*$F210*$H210*$L210*CD$10</f>
        <v>0</v>
      </c>
      <c r="CE210" s="45"/>
      <c r="CF210" s="44">
        <f t="shared" ref="CF210:CF212" si="998">CE210*$E210*$F210*$H210*$L210*CF$10</f>
        <v>0</v>
      </c>
      <c r="CG210" s="44"/>
      <c r="CH210" s="44">
        <f t="shared" ref="CH210:CH212" si="999">CG210*$E210*$F210*$H210*$L210*CH$10</f>
        <v>0</v>
      </c>
      <c r="CI210" s="45">
        <v>0</v>
      </c>
      <c r="CJ210" s="44">
        <f t="shared" ref="CJ210:CJ212" si="1000">CI210*$E210*$F210*$H210*$L210*CJ$10</f>
        <v>0</v>
      </c>
      <c r="CK210" s="45"/>
      <c r="CL210" s="44">
        <f t="shared" ref="CL210:CL212" si="1001">CK210*$E210*$F210*$H210*$L210*CL$10</f>
        <v>0</v>
      </c>
      <c r="CM210" s="45"/>
      <c r="CN210" s="44">
        <f t="shared" ref="CN210:CN212" si="1002">CM210*$E210*$F210*$H210*$L210*CN$10</f>
        <v>0</v>
      </c>
      <c r="CO210" s="45"/>
      <c r="CP210" s="44">
        <f t="shared" ref="CP210:CP212" si="1003">CO210*$E210*$F210*$H210*$L210*CP$10</f>
        <v>0</v>
      </c>
      <c r="CQ210" s="45"/>
      <c r="CR210" s="44">
        <f t="shared" ref="CR210:CR212" si="1004">CQ210*$E210*$F210*$H210*$M210*CR$10</f>
        <v>0</v>
      </c>
      <c r="CS210" s="45"/>
      <c r="CT210" s="44">
        <f t="shared" ref="CT210:CT211" si="1005">CS210*$E210*$F210*$H210*$N210*$CT$10</f>
        <v>0</v>
      </c>
      <c r="CU210" s="44"/>
      <c r="CV210" s="44"/>
      <c r="CW210" s="44"/>
      <c r="CX210" s="44"/>
      <c r="CY210" s="44"/>
      <c r="CZ210" s="44"/>
      <c r="DA210" s="44"/>
      <c r="DB210" s="44"/>
      <c r="DC210" s="44"/>
      <c r="DD210" s="44"/>
      <c r="DE210" s="50">
        <f t="shared" si="964"/>
        <v>0</v>
      </c>
      <c r="DF210" s="50">
        <f t="shared" si="964"/>
        <v>0</v>
      </c>
    </row>
    <row r="211" spans="1:110" s="6" customFormat="1" ht="30" x14ac:dyDescent="0.25">
      <c r="A211" s="70"/>
      <c r="B211" s="70">
        <v>165</v>
      </c>
      <c r="C211" s="71" t="s">
        <v>512</v>
      </c>
      <c r="D211" s="72" t="s">
        <v>513</v>
      </c>
      <c r="E211" s="36">
        <v>15030</v>
      </c>
      <c r="F211" s="73">
        <v>7.4</v>
      </c>
      <c r="G211" s="38"/>
      <c r="H211" s="39">
        <v>1</v>
      </c>
      <c r="I211" s="40"/>
      <c r="J211" s="40"/>
      <c r="K211" s="41">
        <v>1.4</v>
      </c>
      <c r="L211" s="41">
        <v>1.68</v>
      </c>
      <c r="M211" s="41">
        <v>2.23</v>
      </c>
      <c r="N211" s="42">
        <v>2.57</v>
      </c>
      <c r="O211" s="43">
        <v>1</v>
      </c>
      <c r="P211" s="44">
        <f>SUM(O211*$E211*$F211*$H211*$K211*$P$10)</f>
        <v>155710.79999999999</v>
      </c>
      <c r="Q211" s="51"/>
      <c r="R211" s="44">
        <f t="shared" si="875"/>
        <v>0</v>
      </c>
      <c r="S211" s="51"/>
      <c r="T211" s="44">
        <f t="shared" si="982"/>
        <v>0</v>
      </c>
      <c r="U211" s="51"/>
      <c r="V211" s="44">
        <f t="shared" si="939"/>
        <v>0</v>
      </c>
      <c r="W211" s="51"/>
      <c r="X211" s="44"/>
      <c r="Y211" s="45"/>
      <c r="Z211" s="44"/>
      <c r="AA211" s="36"/>
      <c r="AB211" s="44"/>
      <c r="AC211" s="51"/>
      <c r="AD211" s="44"/>
      <c r="AE211" s="51"/>
      <c r="AF211" s="44"/>
      <c r="AG211" s="51">
        <v>0</v>
      </c>
      <c r="AH211" s="44">
        <f>AG211*E211*F211*H211*K211</f>
        <v>0</v>
      </c>
      <c r="AI211" s="51">
        <v>0</v>
      </c>
      <c r="AJ211" s="44">
        <f t="shared" si="912"/>
        <v>0</v>
      </c>
      <c r="AK211" s="51"/>
      <c r="AL211" s="44">
        <f t="shared" si="940"/>
        <v>0</v>
      </c>
      <c r="AM211" s="36"/>
      <c r="AN211" s="44">
        <f>SUM(AM211*$E211*$F211*$H211*$K211*$AN$10)</f>
        <v>0</v>
      </c>
      <c r="AO211" s="51"/>
      <c r="AP211" s="44">
        <f t="shared" si="983"/>
        <v>0</v>
      </c>
      <c r="AQ211" s="51"/>
      <c r="AR211" s="44">
        <f t="shared" si="984"/>
        <v>0</v>
      </c>
      <c r="AS211" s="51"/>
      <c r="AT211" s="44">
        <f>SUM(AS211*$E211*$F211*$H211*$K211*$AH$10)</f>
        <v>0</v>
      </c>
      <c r="AU211" s="51"/>
      <c r="AV211" s="44">
        <f t="shared" si="985"/>
        <v>0</v>
      </c>
      <c r="AW211" s="51"/>
      <c r="AX211" s="44">
        <f t="shared" si="986"/>
        <v>0</v>
      </c>
      <c r="AY211" s="45"/>
      <c r="AZ211" s="44">
        <f>SUM(AY211*$E211*$F211*$H211*$K211*$AZ$10)</f>
        <v>0</v>
      </c>
      <c r="BA211" s="51"/>
      <c r="BB211" s="44">
        <f>SUM(BA211*$E211*$F211*$H211*$K211*$AL$10)</f>
        <v>0</v>
      </c>
      <c r="BC211" s="51"/>
      <c r="BD211" s="44">
        <f t="shared" si="987"/>
        <v>0</v>
      </c>
      <c r="BE211" s="51"/>
      <c r="BF211" s="44">
        <f t="shared" si="988"/>
        <v>0</v>
      </c>
      <c r="BG211" s="51"/>
      <c r="BH211" s="44">
        <f t="shared" si="989"/>
        <v>0</v>
      </c>
      <c r="BI211" s="51"/>
      <c r="BJ211" s="44">
        <f t="shared" si="990"/>
        <v>0</v>
      </c>
      <c r="BK211" s="45"/>
      <c r="BL211" s="44">
        <f t="shared" si="990"/>
        <v>0</v>
      </c>
      <c r="BM211" s="51"/>
      <c r="BN211" s="44">
        <f t="shared" si="991"/>
        <v>0</v>
      </c>
      <c r="BO211" s="51"/>
      <c r="BP211" s="44">
        <f t="shared" si="991"/>
        <v>0</v>
      </c>
      <c r="BQ211" s="95"/>
      <c r="BR211" s="44">
        <f t="shared" si="992"/>
        <v>0</v>
      </c>
      <c r="BS211" s="51"/>
      <c r="BT211" s="44">
        <f t="shared" si="993"/>
        <v>0</v>
      </c>
      <c r="BU211" s="51"/>
      <c r="BV211" s="44">
        <f t="shared" si="994"/>
        <v>0</v>
      </c>
      <c r="BW211" s="53"/>
      <c r="BX211" s="44">
        <f t="shared" si="994"/>
        <v>0</v>
      </c>
      <c r="BY211" s="51"/>
      <c r="BZ211" s="44">
        <f t="shared" si="995"/>
        <v>0</v>
      </c>
      <c r="CA211" s="53"/>
      <c r="CB211" s="44">
        <f t="shared" si="996"/>
        <v>0</v>
      </c>
      <c r="CC211" s="51"/>
      <c r="CD211" s="44">
        <f t="shared" si="997"/>
        <v>0</v>
      </c>
      <c r="CE211" s="51"/>
      <c r="CF211" s="44">
        <f t="shared" si="998"/>
        <v>0</v>
      </c>
      <c r="CG211" s="43"/>
      <c r="CH211" s="44">
        <f t="shared" si="999"/>
        <v>0</v>
      </c>
      <c r="CI211" s="51"/>
      <c r="CJ211" s="44">
        <f t="shared" si="1000"/>
        <v>0</v>
      </c>
      <c r="CK211" s="45"/>
      <c r="CL211" s="44">
        <f t="shared" si="1001"/>
        <v>0</v>
      </c>
      <c r="CM211" s="45"/>
      <c r="CN211" s="44">
        <f t="shared" si="1002"/>
        <v>0</v>
      </c>
      <c r="CO211" s="51"/>
      <c r="CP211" s="44">
        <f t="shared" si="1003"/>
        <v>0</v>
      </c>
      <c r="CQ211" s="51"/>
      <c r="CR211" s="44">
        <f t="shared" si="1004"/>
        <v>0</v>
      </c>
      <c r="CS211" s="51"/>
      <c r="CT211" s="44">
        <f t="shared" si="1005"/>
        <v>0</v>
      </c>
      <c r="CU211" s="44"/>
      <c r="CV211" s="44"/>
      <c r="CW211" s="44"/>
      <c r="CX211" s="44"/>
      <c r="CY211" s="44"/>
      <c r="CZ211" s="44"/>
      <c r="DA211" s="44"/>
      <c r="DB211" s="44"/>
      <c r="DC211" s="44"/>
      <c r="DD211" s="44"/>
      <c r="DE211" s="50">
        <f t="shared" si="964"/>
        <v>1</v>
      </c>
      <c r="DF211" s="50">
        <f t="shared" si="964"/>
        <v>155710.79999999999</v>
      </c>
    </row>
    <row r="212" spans="1:110" s="6" customFormat="1" ht="30" x14ac:dyDescent="0.25">
      <c r="A212" s="70"/>
      <c r="B212" s="70">
        <v>166</v>
      </c>
      <c r="C212" s="71" t="s">
        <v>514</v>
      </c>
      <c r="D212" s="72" t="s">
        <v>515</v>
      </c>
      <c r="E212" s="36">
        <v>15030</v>
      </c>
      <c r="F212" s="37">
        <v>0.4</v>
      </c>
      <c r="G212" s="38"/>
      <c r="H212" s="77">
        <v>1</v>
      </c>
      <c r="I212" s="78"/>
      <c r="J212" s="78"/>
      <c r="K212" s="41">
        <v>1.4</v>
      </c>
      <c r="L212" s="41">
        <v>1.68</v>
      </c>
      <c r="M212" s="41">
        <v>2.23</v>
      </c>
      <c r="N212" s="42">
        <v>2.57</v>
      </c>
      <c r="O212" s="51"/>
      <c r="P212" s="43"/>
      <c r="Q212" s="45"/>
      <c r="R212" s="43"/>
      <c r="S212" s="44">
        <v>74</v>
      </c>
      <c r="T212" s="44">
        <f t="shared" si="982"/>
        <v>622843.19999999995</v>
      </c>
      <c r="U212" s="44">
        <v>3</v>
      </c>
      <c r="V212" s="44">
        <f t="shared" si="939"/>
        <v>25250.399999999998</v>
      </c>
      <c r="W212" s="45"/>
      <c r="X212" s="43"/>
      <c r="Y212" s="45"/>
      <c r="Z212" s="43"/>
      <c r="AA212" s="36">
        <v>0</v>
      </c>
      <c r="AB212" s="43">
        <v>0</v>
      </c>
      <c r="AC212" s="45">
        <v>0</v>
      </c>
      <c r="AD212" s="43">
        <v>0</v>
      </c>
      <c r="AE212" s="45">
        <v>0</v>
      </c>
      <c r="AF212" s="43">
        <v>0</v>
      </c>
      <c r="AG212" s="45"/>
      <c r="AH212" s="44">
        <f>AG212*E212*F212*H212*K212</f>
        <v>0</v>
      </c>
      <c r="AI212" s="44">
        <v>3</v>
      </c>
      <c r="AJ212" s="44">
        <f t="shared" si="912"/>
        <v>30300.48</v>
      </c>
      <c r="AK212" s="45"/>
      <c r="AL212" s="44">
        <f t="shared" si="940"/>
        <v>0</v>
      </c>
      <c r="AM212" s="36"/>
      <c r="AN212" s="43"/>
      <c r="AO212" s="45"/>
      <c r="AP212" s="43"/>
      <c r="AQ212" s="45"/>
      <c r="AR212" s="43"/>
      <c r="AS212" s="45"/>
      <c r="AT212" s="43"/>
      <c r="AU212" s="45"/>
      <c r="AV212" s="43"/>
      <c r="AW212" s="45"/>
      <c r="AX212" s="43"/>
      <c r="AY212" s="45"/>
      <c r="AZ212" s="43"/>
      <c r="BA212" s="51"/>
      <c r="BB212" s="43"/>
      <c r="BC212" s="45"/>
      <c r="BD212" s="44">
        <f t="shared" si="987"/>
        <v>0</v>
      </c>
      <c r="BE212" s="45"/>
      <c r="BF212" s="44">
        <f t="shared" si="988"/>
        <v>0</v>
      </c>
      <c r="BG212" s="45"/>
      <c r="BH212" s="44">
        <f t="shared" si="989"/>
        <v>0</v>
      </c>
      <c r="BI212" s="43"/>
      <c r="BJ212" s="44">
        <f t="shared" si="990"/>
        <v>0</v>
      </c>
      <c r="BK212" s="45"/>
      <c r="BL212" s="44">
        <f t="shared" si="990"/>
        <v>0</v>
      </c>
      <c r="BM212" s="51"/>
      <c r="BN212" s="44">
        <f t="shared" si="991"/>
        <v>0</v>
      </c>
      <c r="BO212" s="45"/>
      <c r="BP212" s="44">
        <f t="shared" si="991"/>
        <v>0</v>
      </c>
      <c r="BQ212" s="81"/>
      <c r="BR212" s="44">
        <f t="shared" si="992"/>
        <v>0</v>
      </c>
      <c r="BS212" s="49"/>
      <c r="BT212" s="44">
        <f t="shared" si="993"/>
        <v>0</v>
      </c>
      <c r="BU212" s="45"/>
      <c r="BV212" s="44">
        <f t="shared" si="994"/>
        <v>0</v>
      </c>
      <c r="BW212" s="48"/>
      <c r="BX212" s="44">
        <f t="shared" si="994"/>
        <v>0</v>
      </c>
      <c r="BY212" s="45"/>
      <c r="BZ212" s="44">
        <f t="shared" si="995"/>
        <v>0</v>
      </c>
      <c r="CA212" s="47"/>
      <c r="CB212" s="44">
        <f t="shared" si="996"/>
        <v>0</v>
      </c>
      <c r="CC212" s="49"/>
      <c r="CD212" s="44">
        <f t="shared" si="997"/>
        <v>0</v>
      </c>
      <c r="CE212" s="45"/>
      <c r="CF212" s="44">
        <f t="shared" si="998"/>
        <v>0</v>
      </c>
      <c r="CG212" s="44"/>
      <c r="CH212" s="44">
        <f t="shared" si="999"/>
        <v>0</v>
      </c>
      <c r="CI212" s="45"/>
      <c r="CJ212" s="44">
        <f t="shared" si="1000"/>
        <v>0</v>
      </c>
      <c r="CK212" s="45"/>
      <c r="CL212" s="44">
        <f t="shared" si="1001"/>
        <v>0</v>
      </c>
      <c r="CM212" s="45"/>
      <c r="CN212" s="44">
        <f t="shared" si="1002"/>
        <v>0</v>
      </c>
      <c r="CO212" s="45"/>
      <c r="CP212" s="44">
        <f t="shared" si="1003"/>
        <v>0</v>
      </c>
      <c r="CQ212" s="45"/>
      <c r="CR212" s="44">
        <f t="shared" si="1004"/>
        <v>0</v>
      </c>
      <c r="CS212" s="49"/>
      <c r="CT212" s="43"/>
      <c r="CU212" s="44"/>
      <c r="CV212" s="43"/>
      <c r="CW212" s="44"/>
      <c r="CX212" s="43"/>
      <c r="CY212" s="43"/>
      <c r="CZ212" s="43"/>
      <c r="DA212" s="43"/>
      <c r="DB212" s="43"/>
      <c r="DC212" s="43"/>
      <c r="DD212" s="43"/>
      <c r="DE212" s="50">
        <f t="shared" si="964"/>
        <v>80</v>
      </c>
      <c r="DF212" s="50">
        <f t="shared" si="964"/>
        <v>678394.08</v>
      </c>
    </row>
    <row r="213" spans="1:110" s="6" customFormat="1" ht="45" x14ac:dyDescent="0.25">
      <c r="A213" s="70"/>
      <c r="B213" s="70">
        <v>167</v>
      </c>
      <c r="C213" s="104" t="s">
        <v>516</v>
      </c>
      <c r="D213" s="99" t="s">
        <v>517</v>
      </c>
      <c r="E213" s="36">
        <v>15030</v>
      </c>
      <c r="F213" s="102">
        <v>2.5</v>
      </c>
      <c r="G213" s="103">
        <v>1.09E-2</v>
      </c>
      <c r="H213" s="77">
        <v>1</v>
      </c>
      <c r="I213" s="78"/>
      <c r="J213" s="78"/>
      <c r="K213" s="41">
        <v>1.4</v>
      </c>
      <c r="L213" s="41">
        <v>1.68</v>
      </c>
      <c r="M213" s="41">
        <v>2.23</v>
      </c>
      <c r="N213" s="42">
        <v>2.57</v>
      </c>
      <c r="O213" s="51"/>
      <c r="P213" s="62">
        <f t="shared" ref="P213:P235" si="1006">(O213*$E213*$F213*((1-$G213)+$G213*$K213*$H213))</f>
        <v>0</v>
      </c>
      <c r="Q213" s="51"/>
      <c r="R213" s="43"/>
      <c r="S213" s="51"/>
      <c r="T213" s="43"/>
      <c r="U213" s="43"/>
      <c r="V213" s="43"/>
      <c r="W213" s="51"/>
      <c r="X213" s="43"/>
      <c r="Y213" s="51"/>
      <c r="Z213" s="43"/>
      <c r="AA213" s="36"/>
      <c r="AB213" s="43"/>
      <c r="AC213" s="51"/>
      <c r="AD213" s="43"/>
      <c r="AE213" s="51"/>
      <c r="AF213" s="43"/>
      <c r="AG213" s="51"/>
      <c r="AH213" s="62">
        <f t="shared" ref="AH213:AH235" si="1007">(AG213*$E213*$F213*((1-$G213)+$G213*$K213*$H213))</f>
        <v>0</v>
      </c>
      <c r="AI213" s="43"/>
      <c r="AJ213" s="43"/>
      <c r="AK213" s="51"/>
      <c r="AL213" s="44">
        <f t="shared" si="940"/>
        <v>0</v>
      </c>
      <c r="AM213" s="36"/>
      <c r="AN213" s="43"/>
      <c r="AO213" s="51"/>
      <c r="AP213" s="43"/>
      <c r="AQ213" s="51"/>
      <c r="AR213" s="43"/>
      <c r="AS213" s="51"/>
      <c r="AT213" s="43"/>
      <c r="AU213" s="51"/>
      <c r="AV213" s="43"/>
      <c r="AW213" s="51"/>
      <c r="AX213" s="43"/>
      <c r="AY213" s="51"/>
      <c r="AZ213" s="43"/>
      <c r="BA213" s="51"/>
      <c r="BB213" s="43"/>
      <c r="BC213" s="51"/>
      <c r="BD213" s="62">
        <f t="shared" ref="BD213:BD235" si="1008">(BC213*$E213*$F213*((1-$G213)+$G213*$K213*$H213*BD$10))</f>
        <v>0</v>
      </c>
      <c r="BE213" s="51"/>
      <c r="BF213" s="62">
        <f t="shared" ref="BF213:BF235" si="1009">(BE213*$E213*$F213*((1-$G213)+$G213*$K213*$H213*BF$10))</f>
        <v>0</v>
      </c>
      <c r="BG213" s="51"/>
      <c r="BH213" s="62">
        <f t="shared" ref="BH213:BH235" si="1010">(BG213*$E213*$F213*((1-$G213)+$G213*$K213*$H213*BH$10))</f>
        <v>0</v>
      </c>
      <c r="BI213" s="51"/>
      <c r="BJ213" s="62">
        <f t="shared" ref="BJ213:BL235" si="1011">(BI213*$E213*$F213*((1-$G213)+$G213*$K213*$H213*BJ$10))</f>
        <v>0</v>
      </c>
      <c r="BK213" s="51"/>
      <c r="BL213" s="62">
        <f t="shared" si="1011"/>
        <v>0</v>
      </c>
      <c r="BM213" s="51"/>
      <c r="BN213" s="62">
        <f t="shared" ref="BN213:BP235" si="1012">(BM213*$E213*$F213*((1-$G213)+$G213*$L213*$H213*BN$10))</f>
        <v>0</v>
      </c>
      <c r="BO213" s="51"/>
      <c r="BP213" s="62">
        <f t="shared" si="1012"/>
        <v>0</v>
      </c>
      <c r="BQ213" s="95"/>
      <c r="BR213" s="62">
        <f t="shared" ref="BR213:BR235" si="1013">(BQ213*$E213*$F213*((1-$G213)+$G213*$L213*$H213*BR$10))</f>
        <v>0</v>
      </c>
      <c r="BS213" s="75"/>
      <c r="BT213" s="62">
        <f t="shared" ref="BT213:BT235" si="1014">(BS213*$E213*$F213*((1-$G213)+$G213*$L213*$H213*BT$10))</f>
        <v>0</v>
      </c>
      <c r="BU213" s="43">
        <v>22</v>
      </c>
      <c r="BV213" s="62">
        <f t="shared" ref="BV213:BX228" si="1015">(BU213*$E213*$F213*((1-$G213)+$G213*$L213*$H213*BV$10))</f>
        <v>832777.1298</v>
      </c>
      <c r="BW213" s="53"/>
      <c r="BX213" s="62">
        <f t="shared" si="1015"/>
        <v>0</v>
      </c>
      <c r="BY213" s="51"/>
      <c r="BZ213" s="62">
        <f t="shared" ref="BZ213:BZ235" si="1016">(BY213*$E213*$F213*((1-$G213)+$G213*$L213*$H213*BZ$10))</f>
        <v>0</v>
      </c>
      <c r="CA213" s="74"/>
      <c r="CB213" s="62">
        <f t="shared" ref="CB213:CB235" si="1017">(CA213*$E213*$F213*((1-$G213)+$G213*$L213*$H213*CB$10))</f>
        <v>0</v>
      </c>
      <c r="CC213" s="75"/>
      <c r="CD213" s="62">
        <f t="shared" ref="CD213:CD235" si="1018">(CC213*$E213*$F213*((1-$G213)+$G213*$L213*$H213*CD$10))</f>
        <v>0</v>
      </c>
      <c r="CE213" s="51"/>
      <c r="CF213" s="62">
        <f t="shared" ref="CF213:CF235" si="1019">(CE213*$E213*$F213*((1-$G213)+$G213*$L213*$H213*CF$10))</f>
        <v>0</v>
      </c>
      <c r="CG213" s="43"/>
      <c r="CH213" s="62">
        <f t="shared" ref="CH213:CH235" si="1020">(CG213*$E213*$F213*((1-$G213)+$G213*$L213*$H213*CH$10))</f>
        <v>0</v>
      </c>
      <c r="CI213" s="51"/>
      <c r="CJ213" s="62">
        <f t="shared" ref="CJ213:CJ235" si="1021">(CI213*$E213*$F213*((1-$G213)+$G213*$L213*$H213*CJ$10))</f>
        <v>0</v>
      </c>
      <c r="CK213" s="51"/>
      <c r="CL213" s="62">
        <f t="shared" ref="CL213:CL235" si="1022">(CK213*$E213*$F213*((1-$G213)+$G213*$L213*$H213*CL$10))</f>
        <v>0</v>
      </c>
      <c r="CM213" s="51"/>
      <c r="CN213" s="62">
        <f t="shared" ref="CN213:CN235" si="1023">(CM213*$E213*$F213*((1-$G213)+$G213*$L213*$H213*CN$10))</f>
        <v>0</v>
      </c>
      <c r="CO213" s="51"/>
      <c r="CP213" s="62">
        <f t="shared" ref="CP213:CP235" si="1024">(CO213*$E213*$F213*((1-$G213)+$G213*$L213*$H213*CP$10))</f>
        <v>0</v>
      </c>
      <c r="CQ213" s="51"/>
      <c r="CR213" s="62">
        <f t="shared" ref="CR213:CR235" si="1025">(CQ213*$E213*$F213*((1-$G213)+$G213*$M213*$H213*CR$10))</f>
        <v>0</v>
      </c>
      <c r="CS213" s="75"/>
      <c r="CT213" s="62">
        <f>(CS213*$E213*$F213*((1-$G213)+$G213*$N213*$H213))</f>
        <v>0</v>
      </c>
      <c r="CU213" s="43"/>
      <c r="CV213" s="43"/>
      <c r="CW213" s="43"/>
      <c r="CX213" s="43"/>
      <c r="CY213" s="43"/>
      <c r="CZ213" s="43"/>
      <c r="DA213" s="43"/>
      <c r="DB213" s="43"/>
      <c r="DC213" s="43"/>
      <c r="DD213" s="43"/>
      <c r="DE213" s="50">
        <f t="shared" si="964"/>
        <v>22</v>
      </c>
      <c r="DF213" s="50">
        <f t="shared" si="964"/>
        <v>832777.1298</v>
      </c>
    </row>
    <row r="214" spans="1:110" s="6" customFormat="1" ht="45" x14ac:dyDescent="0.25">
      <c r="A214" s="70"/>
      <c r="B214" s="70">
        <v>168</v>
      </c>
      <c r="C214" s="113" t="s">
        <v>518</v>
      </c>
      <c r="D214" s="114" t="s">
        <v>519</v>
      </c>
      <c r="E214" s="36">
        <v>15030</v>
      </c>
      <c r="F214" s="102">
        <v>5.36</v>
      </c>
      <c r="G214" s="103">
        <v>5.1000000000000004E-3</v>
      </c>
      <c r="H214" s="77">
        <v>1</v>
      </c>
      <c r="I214" s="78"/>
      <c r="J214" s="78"/>
      <c r="K214" s="41">
        <v>1.4</v>
      </c>
      <c r="L214" s="41">
        <v>1.68</v>
      </c>
      <c r="M214" s="41">
        <v>2.23</v>
      </c>
      <c r="N214" s="42">
        <v>2.57</v>
      </c>
      <c r="O214" s="51"/>
      <c r="P214" s="62">
        <f t="shared" si="1006"/>
        <v>0</v>
      </c>
      <c r="Q214" s="51"/>
      <c r="R214" s="43"/>
      <c r="S214" s="51"/>
      <c r="T214" s="43"/>
      <c r="U214" s="43"/>
      <c r="V214" s="43"/>
      <c r="W214" s="51"/>
      <c r="X214" s="43"/>
      <c r="Y214" s="51"/>
      <c r="Z214" s="43"/>
      <c r="AA214" s="36"/>
      <c r="AB214" s="43"/>
      <c r="AC214" s="51"/>
      <c r="AD214" s="43"/>
      <c r="AE214" s="51"/>
      <c r="AF214" s="43"/>
      <c r="AG214" s="51"/>
      <c r="AH214" s="62">
        <f t="shared" si="1007"/>
        <v>0</v>
      </c>
      <c r="AI214" s="43"/>
      <c r="AJ214" s="43"/>
      <c r="AK214" s="51"/>
      <c r="AL214" s="44">
        <f t="shared" si="940"/>
        <v>0</v>
      </c>
      <c r="AM214" s="36"/>
      <c r="AN214" s="43"/>
      <c r="AO214" s="51"/>
      <c r="AP214" s="43"/>
      <c r="AQ214" s="51"/>
      <c r="AR214" s="43"/>
      <c r="AS214" s="51"/>
      <c r="AT214" s="43"/>
      <c r="AU214" s="51"/>
      <c r="AV214" s="43"/>
      <c r="AW214" s="51"/>
      <c r="AX214" s="43"/>
      <c r="AY214" s="51"/>
      <c r="AZ214" s="43"/>
      <c r="BA214" s="51"/>
      <c r="BB214" s="43"/>
      <c r="BC214" s="51"/>
      <c r="BD214" s="62">
        <f t="shared" si="1008"/>
        <v>0</v>
      </c>
      <c r="BE214" s="51"/>
      <c r="BF214" s="62">
        <f t="shared" si="1009"/>
        <v>0</v>
      </c>
      <c r="BG214" s="51"/>
      <c r="BH214" s="62">
        <f t="shared" si="1010"/>
        <v>0</v>
      </c>
      <c r="BI214" s="51"/>
      <c r="BJ214" s="62">
        <f t="shared" si="1011"/>
        <v>0</v>
      </c>
      <c r="BK214" s="51"/>
      <c r="BL214" s="62">
        <f t="shared" si="1011"/>
        <v>0</v>
      </c>
      <c r="BM214" s="51"/>
      <c r="BN214" s="62">
        <f t="shared" si="1012"/>
        <v>0</v>
      </c>
      <c r="BO214" s="51"/>
      <c r="BP214" s="62">
        <f t="shared" si="1012"/>
        <v>0</v>
      </c>
      <c r="BQ214" s="95"/>
      <c r="BR214" s="62">
        <f t="shared" si="1013"/>
        <v>0</v>
      </c>
      <c r="BS214" s="75"/>
      <c r="BT214" s="62">
        <f t="shared" si="1014"/>
        <v>0</v>
      </c>
      <c r="BU214" s="43">
        <v>94</v>
      </c>
      <c r="BV214" s="62">
        <f t="shared" si="1015"/>
        <v>7598977.3763136007</v>
      </c>
      <c r="BW214" s="53"/>
      <c r="BX214" s="62">
        <f t="shared" si="1015"/>
        <v>0</v>
      </c>
      <c r="BY214" s="51"/>
      <c r="BZ214" s="62">
        <f t="shared" si="1016"/>
        <v>0</v>
      </c>
      <c r="CA214" s="74"/>
      <c r="CB214" s="62">
        <f t="shared" si="1017"/>
        <v>0</v>
      </c>
      <c r="CC214" s="75"/>
      <c r="CD214" s="62">
        <f t="shared" si="1018"/>
        <v>0</v>
      </c>
      <c r="CE214" s="51"/>
      <c r="CF214" s="62">
        <f t="shared" si="1019"/>
        <v>0</v>
      </c>
      <c r="CG214" s="43"/>
      <c r="CH214" s="62">
        <f t="shared" si="1020"/>
        <v>0</v>
      </c>
      <c r="CI214" s="51"/>
      <c r="CJ214" s="62">
        <f t="shared" si="1021"/>
        <v>0</v>
      </c>
      <c r="CK214" s="51"/>
      <c r="CL214" s="62">
        <f t="shared" si="1022"/>
        <v>0</v>
      </c>
      <c r="CM214" s="51"/>
      <c r="CN214" s="62">
        <f t="shared" si="1023"/>
        <v>0</v>
      </c>
      <c r="CO214" s="51"/>
      <c r="CP214" s="62">
        <f t="shared" si="1024"/>
        <v>0</v>
      </c>
      <c r="CQ214" s="51"/>
      <c r="CR214" s="62">
        <f t="shared" si="1025"/>
        <v>0</v>
      </c>
      <c r="CS214" s="75"/>
      <c r="CT214" s="62"/>
      <c r="CU214" s="43"/>
      <c r="CV214" s="43"/>
      <c r="CW214" s="43"/>
      <c r="CX214" s="43"/>
      <c r="CY214" s="43"/>
      <c r="CZ214" s="43"/>
      <c r="DA214" s="43"/>
      <c r="DB214" s="43"/>
      <c r="DC214" s="43"/>
      <c r="DD214" s="43"/>
      <c r="DE214" s="50">
        <f t="shared" si="964"/>
        <v>94</v>
      </c>
      <c r="DF214" s="50">
        <f t="shared" si="964"/>
        <v>7598977.3763136007</v>
      </c>
    </row>
    <row r="215" spans="1:110" s="6" customFormat="1" ht="42.75" customHeight="1" x14ac:dyDescent="0.25">
      <c r="A215" s="70"/>
      <c r="B215" s="70">
        <v>169</v>
      </c>
      <c r="C215" s="113" t="s">
        <v>520</v>
      </c>
      <c r="D215" s="114" t="s">
        <v>521</v>
      </c>
      <c r="E215" s="36">
        <v>15030</v>
      </c>
      <c r="F215" s="102">
        <v>4.0999999999999996</v>
      </c>
      <c r="G215" s="103">
        <v>0.13</v>
      </c>
      <c r="H215" s="77">
        <v>1</v>
      </c>
      <c r="I215" s="78"/>
      <c r="J215" s="78"/>
      <c r="K215" s="41">
        <v>1.4</v>
      </c>
      <c r="L215" s="41">
        <v>1.68</v>
      </c>
      <c r="M215" s="41">
        <v>2.23</v>
      </c>
      <c r="N215" s="42">
        <v>2.57</v>
      </c>
      <c r="O215" s="51"/>
      <c r="P215" s="62">
        <f t="shared" si="1006"/>
        <v>0</v>
      </c>
      <c r="Q215" s="51"/>
      <c r="R215" s="43"/>
      <c r="S215" s="51"/>
      <c r="T215" s="43"/>
      <c r="U215" s="43"/>
      <c r="V215" s="43"/>
      <c r="W215" s="51"/>
      <c r="X215" s="43"/>
      <c r="Y215" s="51"/>
      <c r="Z215" s="43"/>
      <c r="AA215" s="36"/>
      <c r="AB215" s="43"/>
      <c r="AC215" s="51"/>
      <c r="AD215" s="43"/>
      <c r="AE215" s="51"/>
      <c r="AF215" s="43"/>
      <c r="AG215" s="51"/>
      <c r="AH215" s="62">
        <f t="shared" si="1007"/>
        <v>0</v>
      </c>
      <c r="AI215" s="43"/>
      <c r="AJ215" s="43"/>
      <c r="AK215" s="51"/>
      <c r="AL215" s="44">
        <f t="shared" si="940"/>
        <v>0</v>
      </c>
      <c r="AM215" s="36"/>
      <c r="AN215" s="43"/>
      <c r="AO215" s="51"/>
      <c r="AP215" s="43"/>
      <c r="AQ215" s="51"/>
      <c r="AR215" s="43"/>
      <c r="AS215" s="51"/>
      <c r="AT215" s="43"/>
      <c r="AU215" s="51"/>
      <c r="AV215" s="43"/>
      <c r="AW215" s="51"/>
      <c r="AX215" s="43"/>
      <c r="AY215" s="51"/>
      <c r="AZ215" s="43"/>
      <c r="BA215" s="51"/>
      <c r="BB215" s="43"/>
      <c r="BC215" s="51"/>
      <c r="BD215" s="62">
        <f t="shared" si="1008"/>
        <v>0</v>
      </c>
      <c r="BE215" s="51"/>
      <c r="BF215" s="62">
        <f t="shared" si="1009"/>
        <v>0</v>
      </c>
      <c r="BG215" s="51"/>
      <c r="BH215" s="62">
        <f t="shared" si="1010"/>
        <v>0</v>
      </c>
      <c r="BI215" s="51"/>
      <c r="BJ215" s="62">
        <f t="shared" si="1011"/>
        <v>0</v>
      </c>
      <c r="BK215" s="51"/>
      <c r="BL215" s="62">
        <f t="shared" si="1011"/>
        <v>0</v>
      </c>
      <c r="BM215" s="51"/>
      <c r="BN215" s="62">
        <f t="shared" si="1012"/>
        <v>0</v>
      </c>
      <c r="BO215" s="51"/>
      <c r="BP215" s="62">
        <f t="shared" si="1012"/>
        <v>0</v>
      </c>
      <c r="BQ215" s="95"/>
      <c r="BR215" s="62">
        <f t="shared" si="1013"/>
        <v>0</v>
      </c>
      <c r="BS215" s="75"/>
      <c r="BT215" s="62">
        <f t="shared" si="1014"/>
        <v>0</v>
      </c>
      <c r="BU215" s="43"/>
      <c r="BV215" s="62">
        <f t="shared" si="1015"/>
        <v>0</v>
      </c>
      <c r="BW215" s="53"/>
      <c r="BX215" s="62">
        <f t="shared" si="1015"/>
        <v>0</v>
      </c>
      <c r="BY215" s="51"/>
      <c r="BZ215" s="62">
        <f t="shared" si="1016"/>
        <v>0</v>
      </c>
      <c r="CA215" s="74"/>
      <c r="CB215" s="62">
        <f t="shared" si="1017"/>
        <v>0</v>
      </c>
      <c r="CC215" s="75"/>
      <c r="CD215" s="62">
        <f t="shared" si="1018"/>
        <v>0</v>
      </c>
      <c r="CE215" s="51"/>
      <c r="CF215" s="62">
        <f t="shared" si="1019"/>
        <v>0</v>
      </c>
      <c r="CG215" s="43"/>
      <c r="CH215" s="62">
        <f t="shared" si="1020"/>
        <v>0</v>
      </c>
      <c r="CI215" s="51"/>
      <c r="CJ215" s="62">
        <f t="shared" si="1021"/>
        <v>0</v>
      </c>
      <c r="CK215" s="51"/>
      <c r="CL215" s="62">
        <f t="shared" si="1022"/>
        <v>0</v>
      </c>
      <c r="CM215" s="51"/>
      <c r="CN215" s="62">
        <f t="shared" si="1023"/>
        <v>0</v>
      </c>
      <c r="CO215" s="51"/>
      <c r="CP215" s="62">
        <f t="shared" si="1024"/>
        <v>0</v>
      </c>
      <c r="CQ215" s="51"/>
      <c r="CR215" s="62">
        <f t="shared" si="1025"/>
        <v>0</v>
      </c>
      <c r="CS215" s="75"/>
      <c r="CT215" s="62"/>
      <c r="CU215" s="43"/>
      <c r="CV215" s="43"/>
      <c r="CW215" s="43"/>
      <c r="CX215" s="43"/>
      <c r="CY215" s="43"/>
      <c r="CZ215" s="43"/>
      <c r="DA215" s="43"/>
      <c r="DB215" s="43"/>
      <c r="DC215" s="43"/>
      <c r="DD215" s="43"/>
      <c r="DE215" s="50">
        <f t="shared" si="964"/>
        <v>0</v>
      </c>
      <c r="DF215" s="50">
        <f t="shared" si="964"/>
        <v>0</v>
      </c>
    </row>
    <row r="216" spans="1:110" s="6" customFormat="1" ht="45" x14ac:dyDescent="0.25">
      <c r="A216" s="70"/>
      <c r="B216" s="70">
        <v>170</v>
      </c>
      <c r="C216" s="70" t="s">
        <v>522</v>
      </c>
      <c r="D216" s="71" t="s">
        <v>523</v>
      </c>
      <c r="E216" s="36">
        <v>15030</v>
      </c>
      <c r="F216" s="102">
        <v>0.17</v>
      </c>
      <c r="G216" s="103">
        <v>0.19189999999999999</v>
      </c>
      <c r="H216" s="77">
        <v>1</v>
      </c>
      <c r="I216" s="78"/>
      <c r="J216" s="78"/>
      <c r="K216" s="41">
        <v>1.4</v>
      </c>
      <c r="L216" s="41">
        <v>1.68</v>
      </c>
      <c r="M216" s="41">
        <v>2.23</v>
      </c>
      <c r="N216" s="42">
        <v>2.57</v>
      </c>
      <c r="O216" s="43">
        <v>1</v>
      </c>
      <c r="P216" s="62">
        <f t="shared" si="1006"/>
        <v>2751.2294760000004</v>
      </c>
      <c r="Q216" s="51"/>
      <c r="R216" s="43"/>
      <c r="S216" s="51"/>
      <c r="T216" s="43"/>
      <c r="U216" s="43"/>
      <c r="V216" s="43"/>
      <c r="W216" s="51"/>
      <c r="X216" s="43"/>
      <c r="Y216" s="51"/>
      <c r="Z216" s="43"/>
      <c r="AA216" s="36"/>
      <c r="AB216" s="43"/>
      <c r="AC216" s="51"/>
      <c r="AD216" s="43"/>
      <c r="AE216" s="51"/>
      <c r="AF216" s="43"/>
      <c r="AG216" s="51"/>
      <c r="AH216" s="62">
        <f t="shared" si="1007"/>
        <v>0</v>
      </c>
      <c r="AI216" s="43"/>
      <c r="AJ216" s="43"/>
      <c r="AK216" s="51"/>
      <c r="AL216" s="44">
        <f t="shared" si="940"/>
        <v>0</v>
      </c>
      <c r="AM216" s="36"/>
      <c r="AN216" s="43"/>
      <c r="AO216" s="51"/>
      <c r="AP216" s="43"/>
      <c r="AQ216" s="51"/>
      <c r="AR216" s="43"/>
      <c r="AS216" s="51"/>
      <c r="AT216" s="43"/>
      <c r="AU216" s="51"/>
      <c r="AV216" s="43"/>
      <c r="AW216" s="51"/>
      <c r="AX216" s="43"/>
      <c r="AY216" s="51"/>
      <c r="AZ216" s="43"/>
      <c r="BA216" s="51"/>
      <c r="BB216" s="43"/>
      <c r="BC216" s="51"/>
      <c r="BD216" s="62">
        <f t="shared" si="1008"/>
        <v>0</v>
      </c>
      <c r="BE216" s="51"/>
      <c r="BF216" s="62">
        <f t="shared" si="1009"/>
        <v>0</v>
      </c>
      <c r="BG216" s="51"/>
      <c r="BH216" s="62">
        <f t="shared" si="1010"/>
        <v>0</v>
      </c>
      <c r="BI216" s="51"/>
      <c r="BJ216" s="62">
        <f t="shared" si="1011"/>
        <v>0</v>
      </c>
      <c r="BK216" s="51"/>
      <c r="BL216" s="62">
        <f t="shared" si="1011"/>
        <v>0</v>
      </c>
      <c r="BM216" s="51"/>
      <c r="BN216" s="62">
        <f t="shared" si="1012"/>
        <v>0</v>
      </c>
      <c r="BO216" s="51"/>
      <c r="BP216" s="62">
        <f t="shared" si="1012"/>
        <v>0</v>
      </c>
      <c r="BQ216" s="115"/>
      <c r="BR216" s="62">
        <f t="shared" si="1013"/>
        <v>0</v>
      </c>
      <c r="BS216" s="75"/>
      <c r="BT216" s="62">
        <f t="shared" si="1014"/>
        <v>0</v>
      </c>
      <c r="BU216" s="43"/>
      <c r="BV216" s="62">
        <f t="shared" si="1015"/>
        <v>0</v>
      </c>
      <c r="BW216" s="53"/>
      <c r="BX216" s="62">
        <f t="shared" si="1015"/>
        <v>0</v>
      </c>
      <c r="BY216" s="51"/>
      <c r="BZ216" s="62">
        <f t="shared" si="1016"/>
        <v>0</v>
      </c>
      <c r="CA216" s="74"/>
      <c r="CB216" s="62">
        <f t="shared" si="1017"/>
        <v>0</v>
      </c>
      <c r="CC216" s="75"/>
      <c r="CD216" s="62">
        <f t="shared" si="1018"/>
        <v>0</v>
      </c>
      <c r="CE216" s="51"/>
      <c r="CF216" s="62">
        <f t="shared" si="1019"/>
        <v>0</v>
      </c>
      <c r="CG216" s="43"/>
      <c r="CH216" s="62">
        <f t="shared" si="1020"/>
        <v>0</v>
      </c>
      <c r="CI216" s="51"/>
      <c r="CJ216" s="62">
        <f t="shared" si="1021"/>
        <v>0</v>
      </c>
      <c r="CK216" s="51"/>
      <c r="CL216" s="62">
        <f t="shared" si="1022"/>
        <v>0</v>
      </c>
      <c r="CM216" s="51"/>
      <c r="CN216" s="62">
        <f t="shared" si="1023"/>
        <v>0</v>
      </c>
      <c r="CO216" s="51"/>
      <c r="CP216" s="62">
        <f t="shared" si="1024"/>
        <v>0</v>
      </c>
      <c r="CQ216" s="51"/>
      <c r="CR216" s="62">
        <f t="shared" si="1025"/>
        <v>0</v>
      </c>
      <c r="CS216" s="75"/>
      <c r="CT216" s="62">
        <f t="shared" ref="CT216:CT217" si="1026">(CS216*$E216*$F216*((1-$G216)+$G216*$N216*$H216))</f>
        <v>0</v>
      </c>
      <c r="CU216" s="43"/>
      <c r="CV216" s="43"/>
      <c r="CW216" s="43"/>
      <c r="CX216" s="43"/>
      <c r="CY216" s="43"/>
      <c r="CZ216" s="43"/>
      <c r="DA216" s="43"/>
      <c r="DB216" s="43"/>
      <c r="DC216" s="43"/>
      <c r="DD216" s="43"/>
      <c r="DE216" s="50">
        <f t="shared" si="964"/>
        <v>1</v>
      </c>
      <c r="DF216" s="50">
        <f t="shared" si="964"/>
        <v>2751.2294760000004</v>
      </c>
    </row>
    <row r="217" spans="1:110" s="6" customFormat="1" ht="45" x14ac:dyDescent="0.25">
      <c r="A217" s="70"/>
      <c r="B217" s="70">
        <v>171</v>
      </c>
      <c r="C217" s="70" t="s">
        <v>524</v>
      </c>
      <c r="D217" s="71" t="s">
        <v>525</v>
      </c>
      <c r="E217" s="36">
        <v>15030</v>
      </c>
      <c r="F217" s="102">
        <v>0.35</v>
      </c>
      <c r="G217" s="103">
        <v>9.4700000000000006E-2</v>
      </c>
      <c r="H217" s="77">
        <v>1</v>
      </c>
      <c r="I217" s="78"/>
      <c r="J217" s="78"/>
      <c r="K217" s="41">
        <v>1.4</v>
      </c>
      <c r="L217" s="41">
        <v>1.68</v>
      </c>
      <c r="M217" s="41">
        <v>2.23</v>
      </c>
      <c r="N217" s="42">
        <v>2.57</v>
      </c>
      <c r="O217" s="43">
        <v>1</v>
      </c>
      <c r="P217" s="62">
        <f t="shared" si="1006"/>
        <v>5459.7677399999993</v>
      </c>
      <c r="Q217" s="51"/>
      <c r="R217" s="43"/>
      <c r="S217" s="51"/>
      <c r="T217" s="43"/>
      <c r="U217" s="43"/>
      <c r="V217" s="43"/>
      <c r="W217" s="51"/>
      <c r="X217" s="43"/>
      <c r="Y217" s="51"/>
      <c r="Z217" s="62">
        <f>(Y217*$E217*$F217*((1-$G217)+$G217*$K217*$H217))</f>
        <v>0</v>
      </c>
      <c r="AA217" s="36"/>
      <c r="AB217" s="43"/>
      <c r="AC217" s="51"/>
      <c r="AD217" s="43"/>
      <c r="AE217" s="51"/>
      <c r="AF217" s="43"/>
      <c r="AG217" s="51"/>
      <c r="AH217" s="62">
        <f t="shared" si="1007"/>
        <v>0</v>
      </c>
      <c r="AI217" s="43"/>
      <c r="AJ217" s="43"/>
      <c r="AK217" s="51"/>
      <c r="AL217" s="44">
        <f t="shared" si="940"/>
        <v>0</v>
      </c>
      <c r="AM217" s="36"/>
      <c r="AN217" s="43"/>
      <c r="AO217" s="51"/>
      <c r="AP217" s="43"/>
      <c r="AQ217" s="51"/>
      <c r="AR217" s="43"/>
      <c r="AS217" s="51"/>
      <c r="AT217" s="43"/>
      <c r="AU217" s="51"/>
      <c r="AV217" s="43"/>
      <c r="AW217" s="51"/>
      <c r="AX217" s="43"/>
      <c r="AY217" s="51"/>
      <c r="AZ217" s="43"/>
      <c r="BA217" s="51"/>
      <c r="BB217" s="43"/>
      <c r="BC217" s="51"/>
      <c r="BD217" s="62">
        <f t="shared" si="1008"/>
        <v>0</v>
      </c>
      <c r="BE217" s="51"/>
      <c r="BF217" s="62">
        <f t="shared" si="1009"/>
        <v>0</v>
      </c>
      <c r="BG217" s="51"/>
      <c r="BH217" s="62">
        <f t="shared" si="1010"/>
        <v>0</v>
      </c>
      <c r="BI217" s="51"/>
      <c r="BJ217" s="62">
        <f t="shared" si="1011"/>
        <v>0</v>
      </c>
      <c r="BK217" s="51"/>
      <c r="BL217" s="62">
        <f t="shared" si="1011"/>
        <v>0</v>
      </c>
      <c r="BM217" s="51"/>
      <c r="BN217" s="62">
        <f t="shared" si="1012"/>
        <v>0</v>
      </c>
      <c r="BO217" s="51"/>
      <c r="BP217" s="62">
        <f t="shared" si="1012"/>
        <v>0</v>
      </c>
      <c r="BQ217" s="115"/>
      <c r="BR217" s="62">
        <f t="shared" si="1013"/>
        <v>0</v>
      </c>
      <c r="BS217" s="75"/>
      <c r="BT217" s="62">
        <f t="shared" si="1014"/>
        <v>0</v>
      </c>
      <c r="BU217" s="51"/>
      <c r="BV217" s="62">
        <f t="shared" si="1015"/>
        <v>0</v>
      </c>
      <c r="BW217" s="53"/>
      <c r="BX217" s="62">
        <f t="shared" si="1015"/>
        <v>0</v>
      </c>
      <c r="BY217" s="51"/>
      <c r="BZ217" s="62">
        <f t="shared" si="1016"/>
        <v>0</v>
      </c>
      <c r="CA217" s="74"/>
      <c r="CB217" s="62">
        <f t="shared" si="1017"/>
        <v>0</v>
      </c>
      <c r="CC217" s="75"/>
      <c r="CD217" s="62">
        <f t="shared" si="1018"/>
        <v>0</v>
      </c>
      <c r="CE217" s="51"/>
      <c r="CF217" s="62">
        <f t="shared" si="1019"/>
        <v>0</v>
      </c>
      <c r="CG217" s="43"/>
      <c r="CH217" s="62">
        <f t="shared" si="1020"/>
        <v>0</v>
      </c>
      <c r="CI217" s="51"/>
      <c r="CJ217" s="62">
        <f t="shared" si="1021"/>
        <v>0</v>
      </c>
      <c r="CK217" s="51"/>
      <c r="CL217" s="62">
        <f t="shared" si="1022"/>
        <v>0</v>
      </c>
      <c r="CM217" s="51"/>
      <c r="CN217" s="62">
        <f t="shared" si="1023"/>
        <v>0</v>
      </c>
      <c r="CO217" s="51"/>
      <c r="CP217" s="62">
        <f t="shared" si="1024"/>
        <v>0</v>
      </c>
      <c r="CQ217" s="51"/>
      <c r="CR217" s="62">
        <f t="shared" si="1025"/>
        <v>0</v>
      </c>
      <c r="CS217" s="75"/>
      <c r="CT217" s="62">
        <f t="shared" si="1026"/>
        <v>0</v>
      </c>
      <c r="CU217" s="43"/>
      <c r="CV217" s="43"/>
      <c r="CW217" s="43"/>
      <c r="CX217" s="43"/>
      <c r="CY217" s="43"/>
      <c r="CZ217" s="43"/>
      <c r="DA217" s="43"/>
      <c r="DB217" s="43"/>
      <c r="DC217" s="43"/>
      <c r="DD217" s="43"/>
      <c r="DE217" s="50">
        <f t="shared" si="964"/>
        <v>1</v>
      </c>
      <c r="DF217" s="50">
        <f t="shared" si="964"/>
        <v>5459.7677399999993</v>
      </c>
    </row>
    <row r="218" spans="1:110" s="6" customFormat="1" ht="45" x14ac:dyDescent="0.25">
      <c r="A218" s="70"/>
      <c r="B218" s="70">
        <v>172</v>
      </c>
      <c r="C218" s="70" t="s">
        <v>526</v>
      </c>
      <c r="D218" s="71" t="s">
        <v>527</v>
      </c>
      <c r="E218" s="36">
        <v>15030</v>
      </c>
      <c r="F218" s="102">
        <v>0.61</v>
      </c>
      <c r="G218" s="103">
        <v>5.4199999999999998E-2</v>
      </c>
      <c r="H218" s="77">
        <v>1</v>
      </c>
      <c r="I218" s="78"/>
      <c r="J218" s="78"/>
      <c r="K218" s="41">
        <v>1.4</v>
      </c>
      <c r="L218" s="41">
        <v>1.68</v>
      </c>
      <c r="M218" s="41">
        <v>2.23</v>
      </c>
      <c r="N218" s="42">
        <v>2.57</v>
      </c>
      <c r="O218" s="43">
        <v>1</v>
      </c>
      <c r="P218" s="62">
        <f t="shared" si="1006"/>
        <v>9367.0687439999983</v>
      </c>
      <c r="Q218" s="51"/>
      <c r="R218" s="43"/>
      <c r="S218" s="51"/>
      <c r="T218" s="43"/>
      <c r="U218" s="43"/>
      <c r="V218" s="43"/>
      <c r="W218" s="51"/>
      <c r="X218" s="43"/>
      <c r="Y218" s="51"/>
      <c r="Z218" s="43"/>
      <c r="AA218" s="36"/>
      <c r="AB218" s="43"/>
      <c r="AC218" s="51"/>
      <c r="AD218" s="43"/>
      <c r="AE218" s="51"/>
      <c r="AF218" s="43"/>
      <c r="AG218" s="51"/>
      <c r="AH218" s="62">
        <f t="shared" si="1007"/>
        <v>0</v>
      </c>
      <c r="AI218" s="43"/>
      <c r="AJ218" s="43"/>
      <c r="AK218" s="51"/>
      <c r="AL218" s="44">
        <f t="shared" si="940"/>
        <v>0</v>
      </c>
      <c r="AM218" s="36"/>
      <c r="AN218" s="43"/>
      <c r="AO218" s="51"/>
      <c r="AP218" s="43"/>
      <c r="AQ218" s="51"/>
      <c r="AR218" s="43"/>
      <c r="AS218" s="51"/>
      <c r="AT218" s="43"/>
      <c r="AU218" s="51"/>
      <c r="AV218" s="43"/>
      <c r="AW218" s="51"/>
      <c r="AX218" s="43"/>
      <c r="AY218" s="51"/>
      <c r="AZ218" s="43"/>
      <c r="BA218" s="51"/>
      <c r="BB218" s="43"/>
      <c r="BC218" s="51"/>
      <c r="BD218" s="62">
        <f t="shared" si="1008"/>
        <v>0</v>
      </c>
      <c r="BE218" s="51"/>
      <c r="BF218" s="62">
        <f t="shared" si="1009"/>
        <v>0</v>
      </c>
      <c r="BG218" s="51"/>
      <c r="BH218" s="62">
        <f t="shared" si="1010"/>
        <v>0</v>
      </c>
      <c r="BI218" s="51"/>
      <c r="BJ218" s="62">
        <f t="shared" si="1011"/>
        <v>0</v>
      </c>
      <c r="BK218" s="51"/>
      <c r="BL218" s="62">
        <f t="shared" si="1011"/>
        <v>0</v>
      </c>
      <c r="BM218" s="51"/>
      <c r="BN218" s="62">
        <f t="shared" si="1012"/>
        <v>0</v>
      </c>
      <c r="BO218" s="51"/>
      <c r="BP218" s="62">
        <f t="shared" si="1012"/>
        <v>0</v>
      </c>
      <c r="BQ218" s="115"/>
      <c r="BR218" s="62">
        <f t="shared" si="1013"/>
        <v>0</v>
      </c>
      <c r="BS218" s="75"/>
      <c r="BT218" s="62">
        <f t="shared" si="1014"/>
        <v>0</v>
      </c>
      <c r="BU218" s="43"/>
      <c r="BV218" s="62">
        <f t="shared" si="1015"/>
        <v>0</v>
      </c>
      <c r="BW218" s="53"/>
      <c r="BX218" s="62">
        <f t="shared" si="1015"/>
        <v>0</v>
      </c>
      <c r="BY218" s="51"/>
      <c r="BZ218" s="62">
        <f t="shared" si="1016"/>
        <v>0</v>
      </c>
      <c r="CA218" s="74"/>
      <c r="CB218" s="62">
        <f t="shared" si="1017"/>
        <v>0</v>
      </c>
      <c r="CC218" s="75"/>
      <c r="CD218" s="62">
        <f t="shared" si="1018"/>
        <v>0</v>
      </c>
      <c r="CE218" s="51"/>
      <c r="CF218" s="62">
        <f t="shared" si="1019"/>
        <v>0</v>
      </c>
      <c r="CG218" s="43"/>
      <c r="CH218" s="62">
        <f t="shared" si="1020"/>
        <v>0</v>
      </c>
      <c r="CI218" s="51"/>
      <c r="CJ218" s="62">
        <f t="shared" si="1021"/>
        <v>0</v>
      </c>
      <c r="CK218" s="51"/>
      <c r="CL218" s="62">
        <f t="shared" si="1022"/>
        <v>0</v>
      </c>
      <c r="CM218" s="51"/>
      <c r="CN218" s="62">
        <f t="shared" si="1023"/>
        <v>0</v>
      </c>
      <c r="CO218" s="51"/>
      <c r="CP218" s="62">
        <f t="shared" si="1024"/>
        <v>0</v>
      </c>
      <c r="CQ218" s="51"/>
      <c r="CR218" s="62">
        <f t="shared" si="1025"/>
        <v>0</v>
      </c>
      <c r="CS218" s="75"/>
      <c r="CT218" s="62">
        <f>(CS218*$E218*$F218*((1-$G218)+$G218*$N218*$H218))</f>
        <v>0</v>
      </c>
      <c r="CU218" s="43"/>
      <c r="CV218" s="43"/>
      <c r="CW218" s="43"/>
      <c r="CX218" s="43"/>
      <c r="CY218" s="43"/>
      <c r="CZ218" s="43"/>
      <c r="DA218" s="43"/>
      <c r="DB218" s="43"/>
      <c r="DC218" s="43"/>
      <c r="DD218" s="43"/>
      <c r="DE218" s="50">
        <f t="shared" si="964"/>
        <v>1</v>
      </c>
      <c r="DF218" s="50">
        <f t="shared" si="964"/>
        <v>9367.0687439999983</v>
      </c>
    </row>
    <row r="219" spans="1:110" s="6" customFormat="1" ht="45" x14ac:dyDescent="0.25">
      <c r="A219" s="70"/>
      <c r="B219" s="70">
        <v>173</v>
      </c>
      <c r="C219" s="70" t="s">
        <v>528</v>
      </c>
      <c r="D219" s="159" t="s">
        <v>529</v>
      </c>
      <c r="E219" s="36">
        <v>15030</v>
      </c>
      <c r="F219" s="161">
        <v>0.81</v>
      </c>
      <c r="G219" s="103">
        <v>4.0500000000000001E-2</v>
      </c>
      <c r="H219" s="77">
        <v>1</v>
      </c>
      <c r="I219" s="78"/>
      <c r="J219" s="78"/>
      <c r="K219" s="41">
        <v>1.4</v>
      </c>
      <c r="L219" s="41">
        <v>1.68</v>
      </c>
      <c r="M219" s="41">
        <v>2.23</v>
      </c>
      <c r="N219" s="42">
        <v>2.57</v>
      </c>
      <c r="O219" s="43"/>
      <c r="P219" s="62">
        <f t="shared" si="1006"/>
        <v>0</v>
      </c>
      <c r="Q219" s="51"/>
      <c r="R219" s="43"/>
      <c r="S219" s="51"/>
      <c r="T219" s="43"/>
      <c r="U219" s="43"/>
      <c r="V219" s="43"/>
      <c r="W219" s="51"/>
      <c r="X219" s="43"/>
      <c r="Y219" s="51"/>
      <c r="Z219" s="43"/>
      <c r="AA219" s="36"/>
      <c r="AB219" s="43"/>
      <c r="AC219" s="51"/>
      <c r="AD219" s="43"/>
      <c r="AE219" s="51"/>
      <c r="AF219" s="43"/>
      <c r="AG219" s="51"/>
      <c r="AH219" s="62">
        <f t="shared" si="1007"/>
        <v>0</v>
      </c>
      <c r="AI219" s="43"/>
      <c r="AJ219" s="43"/>
      <c r="AK219" s="51"/>
      <c r="AL219" s="44">
        <f t="shared" si="940"/>
        <v>0</v>
      </c>
      <c r="AM219" s="36"/>
      <c r="AN219" s="43"/>
      <c r="AO219" s="51"/>
      <c r="AP219" s="43"/>
      <c r="AQ219" s="51"/>
      <c r="AR219" s="43"/>
      <c r="AS219" s="51"/>
      <c r="AT219" s="43"/>
      <c r="AU219" s="51"/>
      <c r="AV219" s="43"/>
      <c r="AW219" s="51"/>
      <c r="AX219" s="43"/>
      <c r="AY219" s="51"/>
      <c r="AZ219" s="43"/>
      <c r="BA219" s="51"/>
      <c r="BB219" s="43"/>
      <c r="BC219" s="51"/>
      <c r="BD219" s="62">
        <f t="shared" si="1008"/>
        <v>0</v>
      </c>
      <c r="BE219" s="51"/>
      <c r="BF219" s="62">
        <f t="shared" si="1009"/>
        <v>0</v>
      </c>
      <c r="BG219" s="51"/>
      <c r="BH219" s="62">
        <f t="shared" si="1010"/>
        <v>0</v>
      </c>
      <c r="BI219" s="51"/>
      <c r="BJ219" s="62">
        <f t="shared" si="1011"/>
        <v>0</v>
      </c>
      <c r="BK219" s="51"/>
      <c r="BL219" s="62">
        <f t="shared" si="1011"/>
        <v>0</v>
      </c>
      <c r="BM219" s="51"/>
      <c r="BN219" s="62">
        <f t="shared" si="1012"/>
        <v>0</v>
      </c>
      <c r="BO219" s="51"/>
      <c r="BP219" s="62">
        <f t="shared" si="1012"/>
        <v>0</v>
      </c>
      <c r="BQ219" s="115"/>
      <c r="BR219" s="62">
        <f t="shared" si="1013"/>
        <v>0</v>
      </c>
      <c r="BS219" s="75"/>
      <c r="BT219" s="62">
        <f t="shared" si="1014"/>
        <v>0</v>
      </c>
      <c r="BU219" s="43"/>
      <c r="BV219" s="62">
        <f t="shared" si="1015"/>
        <v>0</v>
      </c>
      <c r="BW219" s="53"/>
      <c r="BX219" s="62">
        <f t="shared" si="1015"/>
        <v>0</v>
      </c>
      <c r="BY219" s="51"/>
      <c r="BZ219" s="62">
        <f t="shared" si="1016"/>
        <v>0</v>
      </c>
      <c r="CA219" s="74"/>
      <c r="CB219" s="62">
        <f t="shared" si="1017"/>
        <v>0</v>
      </c>
      <c r="CC219" s="75"/>
      <c r="CD219" s="62">
        <f t="shared" si="1018"/>
        <v>0</v>
      </c>
      <c r="CE219" s="51"/>
      <c r="CF219" s="62">
        <f t="shared" si="1019"/>
        <v>0</v>
      </c>
      <c r="CG219" s="43"/>
      <c r="CH219" s="62">
        <f t="shared" si="1020"/>
        <v>0</v>
      </c>
      <c r="CI219" s="51"/>
      <c r="CJ219" s="62">
        <f t="shared" si="1021"/>
        <v>0</v>
      </c>
      <c r="CK219" s="51"/>
      <c r="CL219" s="62">
        <f t="shared" si="1022"/>
        <v>0</v>
      </c>
      <c r="CM219" s="51"/>
      <c r="CN219" s="62">
        <f t="shared" si="1023"/>
        <v>0</v>
      </c>
      <c r="CO219" s="51"/>
      <c r="CP219" s="62">
        <f t="shared" si="1024"/>
        <v>0</v>
      </c>
      <c r="CQ219" s="51"/>
      <c r="CR219" s="62">
        <f t="shared" si="1025"/>
        <v>0</v>
      </c>
      <c r="CS219" s="75"/>
      <c r="CT219" s="116"/>
      <c r="CU219" s="43"/>
      <c r="CV219" s="43"/>
      <c r="CW219" s="43"/>
      <c r="CX219" s="43"/>
      <c r="CY219" s="43"/>
      <c r="CZ219" s="43"/>
      <c r="DA219" s="43"/>
      <c r="DB219" s="43"/>
      <c r="DC219" s="43"/>
      <c r="DD219" s="43"/>
      <c r="DE219" s="50">
        <f t="shared" si="964"/>
        <v>0</v>
      </c>
      <c r="DF219" s="50">
        <f t="shared" si="964"/>
        <v>0</v>
      </c>
    </row>
    <row r="220" spans="1:110" s="6" customFormat="1" ht="45" x14ac:dyDescent="0.25">
      <c r="A220" s="70"/>
      <c r="B220" s="70">
        <v>174</v>
      </c>
      <c r="C220" s="70" t="s">
        <v>530</v>
      </c>
      <c r="D220" s="159" t="s">
        <v>531</v>
      </c>
      <c r="E220" s="36">
        <v>15030</v>
      </c>
      <c r="F220" s="161">
        <v>1.1399999999999999</v>
      </c>
      <c r="G220" s="103">
        <v>2.8799999999999999E-2</v>
      </c>
      <c r="H220" s="77">
        <v>1</v>
      </c>
      <c r="I220" s="78"/>
      <c r="J220" s="78"/>
      <c r="K220" s="41">
        <v>1.4</v>
      </c>
      <c r="L220" s="41">
        <v>1.68</v>
      </c>
      <c r="M220" s="41">
        <v>2.23</v>
      </c>
      <c r="N220" s="42">
        <v>2.57</v>
      </c>
      <c r="O220" s="43"/>
      <c r="P220" s="62">
        <f t="shared" si="1006"/>
        <v>0</v>
      </c>
      <c r="Q220" s="51"/>
      <c r="R220" s="43"/>
      <c r="S220" s="51"/>
      <c r="T220" s="43"/>
      <c r="U220" s="43"/>
      <c r="V220" s="43"/>
      <c r="W220" s="51"/>
      <c r="X220" s="43"/>
      <c r="Y220" s="51"/>
      <c r="Z220" s="43"/>
      <c r="AA220" s="36"/>
      <c r="AB220" s="43"/>
      <c r="AC220" s="51"/>
      <c r="AD220" s="43"/>
      <c r="AE220" s="51"/>
      <c r="AF220" s="43"/>
      <c r="AG220" s="51"/>
      <c r="AH220" s="62">
        <f t="shared" si="1007"/>
        <v>0</v>
      </c>
      <c r="AI220" s="43"/>
      <c r="AJ220" s="43"/>
      <c r="AK220" s="51"/>
      <c r="AL220" s="44">
        <f t="shared" si="940"/>
        <v>0</v>
      </c>
      <c r="AM220" s="36"/>
      <c r="AN220" s="43"/>
      <c r="AO220" s="51"/>
      <c r="AP220" s="43"/>
      <c r="AQ220" s="51"/>
      <c r="AR220" s="43"/>
      <c r="AS220" s="51"/>
      <c r="AT220" s="43"/>
      <c r="AU220" s="51"/>
      <c r="AV220" s="43"/>
      <c r="AW220" s="51"/>
      <c r="AX220" s="43"/>
      <c r="AY220" s="51"/>
      <c r="AZ220" s="43"/>
      <c r="BA220" s="51"/>
      <c r="BB220" s="43"/>
      <c r="BC220" s="51"/>
      <c r="BD220" s="62">
        <f t="shared" si="1008"/>
        <v>0</v>
      </c>
      <c r="BE220" s="51"/>
      <c r="BF220" s="62">
        <f t="shared" si="1009"/>
        <v>0</v>
      </c>
      <c r="BG220" s="51"/>
      <c r="BH220" s="62">
        <f t="shared" si="1010"/>
        <v>0</v>
      </c>
      <c r="BI220" s="51"/>
      <c r="BJ220" s="62">
        <f t="shared" si="1011"/>
        <v>0</v>
      </c>
      <c r="BK220" s="51"/>
      <c r="BL220" s="62">
        <f t="shared" si="1011"/>
        <v>0</v>
      </c>
      <c r="BM220" s="51"/>
      <c r="BN220" s="62">
        <f t="shared" si="1012"/>
        <v>0</v>
      </c>
      <c r="BO220" s="51"/>
      <c r="BP220" s="62">
        <f t="shared" si="1012"/>
        <v>0</v>
      </c>
      <c r="BQ220" s="115"/>
      <c r="BR220" s="62">
        <f t="shared" si="1013"/>
        <v>0</v>
      </c>
      <c r="BS220" s="75"/>
      <c r="BT220" s="62">
        <f t="shared" si="1014"/>
        <v>0</v>
      </c>
      <c r="BU220" s="43"/>
      <c r="BV220" s="62">
        <f t="shared" si="1015"/>
        <v>0</v>
      </c>
      <c r="BW220" s="53"/>
      <c r="BX220" s="62">
        <f t="shared" si="1015"/>
        <v>0</v>
      </c>
      <c r="BY220" s="51"/>
      <c r="BZ220" s="62">
        <f t="shared" si="1016"/>
        <v>0</v>
      </c>
      <c r="CA220" s="74"/>
      <c r="CB220" s="62">
        <f t="shared" si="1017"/>
        <v>0</v>
      </c>
      <c r="CC220" s="75"/>
      <c r="CD220" s="62">
        <f t="shared" si="1018"/>
        <v>0</v>
      </c>
      <c r="CE220" s="51"/>
      <c r="CF220" s="62">
        <f t="shared" si="1019"/>
        <v>0</v>
      </c>
      <c r="CG220" s="43"/>
      <c r="CH220" s="62">
        <f t="shared" si="1020"/>
        <v>0</v>
      </c>
      <c r="CI220" s="51"/>
      <c r="CJ220" s="62">
        <f t="shared" si="1021"/>
        <v>0</v>
      </c>
      <c r="CK220" s="51"/>
      <c r="CL220" s="62">
        <f t="shared" si="1022"/>
        <v>0</v>
      </c>
      <c r="CM220" s="51"/>
      <c r="CN220" s="62">
        <f t="shared" si="1023"/>
        <v>0</v>
      </c>
      <c r="CO220" s="51"/>
      <c r="CP220" s="62">
        <f t="shared" si="1024"/>
        <v>0</v>
      </c>
      <c r="CQ220" s="51"/>
      <c r="CR220" s="62">
        <f t="shared" si="1025"/>
        <v>0</v>
      </c>
      <c r="CS220" s="75"/>
      <c r="CT220" s="116"/>
      <c r="CU220" s="43"/>
      <c r="CV220" s="43"/>
      <c r="CW220" s="43"/>
      <c r="CX220" s="43"/>
      <c r="CY220" s="43"/>
      <c r="CZ220" s="43"/>
      <c r="DA220" s="43"/>
      <c r="DB220" s="43"/>
      <c r="DC220" s="43"/>
      <c r="DD220" s="43"/>
      <c r="DE220" s="50">
        <f t="shared" si="964"/>
        <v>0</v>
      </c>
      <c r="DF220" s="50">
        <f t="shared" si="964"/>
        <v>0</v>
      </c>
    </row>
    <row r="221" spans="1:110" s="6" customFormat="1" ht="45" x14ac:dyDescent="0.25">
      <c r="A221" s="70"/>
      <c r="B221" s="70">
        <v>175</v>
      </c>
      <c r="C221" s="70" t="s">
        <v>532</v>
      </c>
      <c r="D221" s="159" t="s">
        <v>533</v>
      </c>
      <c r="E221" s="36">
        <v>15030</v>
      </c>
      <c r="F221" s="161">
        <v>1.44</v>
      </c>
      <c r="G221" s="103">
        <v>2.29E-2</v>
      </c>
      <c r="H221" s="77">
        <v>1</v>
      </c>
      <c r="I221" s="78"/>
      <c r="J221" s="78"/>
      <c r="K221" s="41">
        <v>1.4</v>
      </c>
      <c r="L221" s="41">
        <v>1.68</v>
      </c>
      <c r="M221" s="41">
        <v>2.23</v>
      </c>
      <c r="N221" s="42">
        <v>2.57</v>
      </c>
      <c r="O221" s="43"/>
      <c r="P221" s="62">
        <f t="shared" si="1006"/>
        <v>0</v>
      </c>
      <c r="Q221" s="51"/>
      <c r="R221" s="43"/>
      <c r="S221" s="51"/>
      <c r="T221" s="43"/>
      <c r="U221" s="43"/>
      <c r="V221" s="43"/>
      <c r="W221" s="51"/>
      <c r="X221" s="43"/>
      <c r="Y221" s="51"/>
      <c r="Z221" s="43"/>
      <c r="AA221" s="36"/>
      <c r="AB221" s="43"/>
      <c r="AC221" s="51"/>
      <c r="AD221" s="43"/>
      <c r="AE221" s="51"/>
      <c r="AF221" s="43"/>
      <c r="AG221" s="51"/>
      <c r="AH221" s="62">
        <f t="shared" si="1007"/>
        <v>0</v>
      </c>
      <c r="AI221" s="43"/>
      <c r="AJ221" s="43"/>
      <c r="AK221" s="51"/>
      <c r="AL221" s="44">
        <f t="shared" si="940"/>
        <v>0</v>
      </c>
      <c r="AM221" s="36"/>
      <c r="AN221" s="43"/>
      <c r="AO221" s="51"/>
      <c r="AP221" s="43"/>
      <c r="AQ221" s="51"/>
      <c r="AR221" s="43"/>
      <c r="AS221" s="51"/>
      <c r="AT221" s="43"/>
      <c r="AU221" s="51"/>
      <c r="AV221" s="43"/>
      <c r="AW221" s="51"/>
      <c r="AX221" s="43"/>
      <c r="AY221" s="51"/>
      <c r="AZ221" s="43"/>
      <c r="BA221" s="51"/>
      <c r="BB221" s="43"/>
      <c r="BC221" s="51"/>
      <c r="BD221" s="62">
        <f t="shared" si="1008"/>
        <v>0</v>
      </c>
      <c r="BE221" s="51"/>
      <c r="BF221" s="62">
        <f t="shared" si="1009"/>
        <v>0</v>
      </c>
      <c r="BG221" s="51"/>
      <c r="BH221" s="62">
        <f t="shared" si="1010"/>
        <v>0</v>
      </c>
      <c r="BI221" s="51"/>
      <c r="BJ221" s="62">
        <f t="shared" si="1011"/>
        <v>0</v>
      </c>
      <c r="BK221" s="51"/>
      <c r="BL221" s="62">
        <f t="shared" si="1011"/>
        <v>0</v>
      </c>
      <c r="BM221" s="51"/>
      <c r="BN221" s="62">
        <f t="shared" si="1012"/>
        <v>0</v>
      </c>
      <c r="BO221" s="51"/>
      <c r="BP221" s="62">
        <f t="shared" si="1012"/>
        <v>0</v>
      </c>
      <c r="BQ221" s="115">
        <v>282</v>
      </c>
      <c r="BR221" s="62">
        <f t="shared" si="1013"/>
        <v>6198424.2707327986</v>
      </c>
      <c r="BS221" s="75"/>
      <c r="BT221" s="62">
        <f t="shared" si="1014"/>
        <v>0</v>
      </c>
      <c r="BU221" s="43"/>
      <c r="BV221" s="62">
        <f t="shared" si="1015"/>
        <v>0</v>
      </c>
      <c r="BW221" s="53"/>
      <c r="BX221" s="62">
        <f t="shared" si="1015"/>
        <v>0</v>
      </c>
      <c r="BY221" s="51"/>
      <c r="BZ221" s="62">
        <f t="shared" si="1016"/>
        <v>0</v>
      </c>
      <c r="CA221" s="74"/>
      <c r="CB221" s="62">
        <f t="shared" si="1017"/>
        <v>0</v>
      </c>
      <c r="CC221" s="75"/>
      <c r="CD221" s="62">
        <f t="shared" si="1018"/>
        <v>0</v>
      </c>
      <c r="CE221" s="51"/>
      <c r="CF221" s="62">
        <f t="shared" si="1019"/>
        <v>0</v>
      </c>
      <c r="CG221" s="43"/>
      <c r="CH221" s="62">
        <f t="shared" si="1020"/>
        <v>0</v>
      </c>
      <c r="CI221" s="51"/>
      <c r="CJ221" s="62">
        <f t="shared" si="1021"/>
        <v>0</v>
      </c>
      <c r="CK221" s="51"/>
      <c r="CL221" s="62">
        <f t="shared" si="1022"/>
        <v>0</v>
      </c>
      <c r="CM221" s="51"/>
      <c r="CN221" s="62">
        <f t="shared" si="1023"/>
        <v>0</v>
      </c>
      <c r="CO221" s="51"/>
      <c r="CP221" s="62">
        <f t="shared" si="1024"/>
        <v>0</v>
      </c>
      <c r="CQ221" s="51"/>
      <c r="CR221" s="62">
        <f t="shared" si="1025"/>
        <v>0</v>
      </c>
      <c r="CS221" s="75"/>
      <c r="CT221" s="116"/>
      <c r="CU221" s="43"/>
      <c r="CV221" s="43"/>
      <c r="CW221" s="43"/>
      <c r="CX221" s="43"/>
      <c r="CY221" s="43"/>
      <c r="CZ221" s="43"/>
      <c r="DA221" s="43"/>
      <c r="DB221" s="43"/>
      <c r="DC221" s="43"/>
      <c r="DD221" s="43"/>
      <c r="DE221" s="50">
        <f t="shared" si="964"/>
        <v>282</v>
      </c>
      <c r="DF221" s="50">
        <f t="shared" si="964"/>
        <v>6198424.2707327986</v>
      </c>
    </row>
    <row r="222" spans="1:110" s="6" customFormat="1" ht="45" x14ac:dyDescent="0.25">
      <c r="A222" s="70"/>
      <c r="B222" s="70">
        <v>176</v>
      </c>
      <c r="C222" s="70" t="s">
        <v>534</v>
      </c>
      <c r="D222" s="159" t="s">
        <v>535</v>
      </c>
      <c r="E222" s="36">
        <v>15030</v>
      </c>
      <c r="F222" s="161">
        <v>1.8</v>
      </c>
      <c r="G222" s="103">
        <v>1.83E-2</v>
      </c>
      <c r="H222" s="77">
        <v>1</v>
      </c>
      <c r="I222" s="78"/>
      <c r="J222" s="78"/>
      <c r="K222" s="41">
        <v>1.4</v>
      </c>
      <c r="L222" s="41">
        <v>1.68</v>
      </c>
      <c r="M222" s="41">
        <v>2.23</v>
      </c>
      <c r="N222" s="42">
        <v>2.57</v>
      </c>
      <c r="O222" s="43"/>
      <c r="P222" s="62">
        <f t="shared" si="1006"/>
        <v>0</v>
      </c>
      <c r="Q222" s="51"/>
      <c r="R222" s="43"/>
      <c r="S222" s="51"/>
      <c r="T222" s="43"/>
      <c r="U222" s="43"/>
      <c r="V222" s="43"/>
      <c r="W222" s="51"/>
      <c r="X222" s="43"/>
      <c r="Y222" s="51"/>
      <c r="Z222" s="43"/>
      <c r="AA222" s="36"/>
      <c r="AB222" s="43"/>
      <c r="AC222" s="51"/>
      <c r="AD222" s="43"/>
      <c r="AE222" s="51"/>
      <c r="AF222" s="43"/>
      <c r="AG222" s="51"/>
      <c r="AH222" s="62">
        <f t="shared" si="1007"/>
        <v>0</v>
      </c>
      <c r="AI222" s="43"/>
      <c r="AJ222" s="43"/>
      <c r="AK222" s="51"/>
      <c r="AL222" s="44">
        <f t="shared" si="940"/>
        <v>0</v>
      </c>
      <c r="AM222" s="36"/>
      <c r="AN222" s="43"/>
      <c r="AO222" s="51"/>
      <c r="AP222" s="43"/>
      <c r="AQ222" s="51"/>
      <c r="AR222" s="43"/>
      <c r="AS222" s="51"/>
      <c r="AT222" s="43"/>
      <c r="AU222" s="51"/>
      <c r="AV222" s="43"/>
      <c r="AW222" s="51"/>
      <c r="AX222" s="43"/>
      <c r="AY222" s="51"/>
      <c r="AZ222" s="43"/>
      <c r="BA222" s="51"/>
      <c r="BB222" s="43"/>
      <c r="BC222" s="51"/>
      <c r="BD222" s="62">
        <f t="shared" si="1008"/>
        <v>0</v>
      </c>
      <c r="BE222" s="51"/>
      <c r="BF222" s="62">
        <f t="shared" si="1009"/>
        <v>0</v>
      </c>
      <c r="BG222" s="51"/>
      <c r="BH222" s="62">
        <f t="shared" si="1010"/>
        <v>0</v>
      </c>
      <c r="BI222" s="51"/>
      <c r="BJ222" s="62">
        <f t="shared" si="1011"/>
        <v>0</v>
      </c>
      <c r="BK222" s="51"/>
      <c r="BL222" s="62">
        <f t="shared" si="1011"/>
        <v>0</v>
      </c>
      <c r="BM222" s="51"/>
      <c r="BN222" s="62">
        <f t="shared" si="1012"/>
        <v>0</v>
      </c>
      <c r="BO222" s="51"/>
      <c r="BP222" s="62">
        <f t="shared" si="1012"/>
        <v>0</v>
      </c>
      <c r="BQ222" s="115">
        <v>20</v>
      </c>
      <c r="BR222" s="62">
        <f t="shared" si="1013"/>
        <v>547813.19952000002</v>
      </c>
      <c r="BS222" s="75"/>
      <c r="BT222" s="62">
        <f t="shared" si="1014"/>
        <v>0</v>
      </c>
      <c r="BU222" s="43"/>
      <c r="BV222" s="62">
        <f t="shared" si="1015"/>
        <v>0</v>
      </c>
      <c r="BW222" s="53"/>
      <c r="BX222" s="62">
        <f t="shared" si="1015"/>
        <v>0</v>
      </c>
      <c r="BY222" s="51"/>
      <c r="BZ222" s="62">
        <f t="shared" si="1016"/>
        <v>0</v>
      </c>
      <c r="CA222" s="74"/>
      <c r="CB222" s="62">
        <f t="shared" si="1017"/>
        <v>0</v>
      </c>
      <c r="CC222" s="75"/>
      <c r="CD222" s="62">
        <f t="shared" si="1018"/>
        <v>0</v>
      </c>
      <c r="CE222" s="51"/>
      <c r="CF222" s="62">
        <f t="shared" si="1019"/>
        <v>0</v>
      </c>
      <c r="CG222" s="43"/>
      <c r="CH222" s="62">
        <f t="shared" si="1020"/>
        <v>0</v>
      </c>
      <c r="CI222" s="51"/>
      <c r="CJ222" s="62">
        <f t="shared" si="1021"/>
        <v>0</v>
      </c>
      <c r="CK222" s="51"/>
      <c r="CL222" s="62">
        <f t="shared" si="1022"/>
        <v>0</v>
      </c>
      <c r="CM222" s="51"/>
      <c r="CN222" s="62">
        <f t="shared" si="1023"/>
        <v>0</v>
      </c>
      <c r="CO222" s="51"/>
      <c r="CP222" s="62">
        <f t="shared" si="1024"/>
        <v>0</v>
      </c>
      <c r="CQ222" s="51"/>
      <c r="CR222" s="62">
        <f t="shared" si="1025"/>
        <v>0</v>
      </c>
      <c r="CS222" s="75"/>
      <c r="CT222" s="116"/>
      <c r="CU222" s="43"/>
      <c r="CV222" s="43"/>
      <c r="CW222" s="43"/>
      <c r="CX222" s="43"/>
      <c r="CY222" s="43"/>
      <c r="CZ222" s="43"/>
      <c r="DA222" s="43"/>
      <c r="DB222" s="43"/>
      <c r="DC222" s="43"/>
      <c r="DD222" s="43"/>
      <c r="DE222" s="50">
        <f t="shared" si="964"/>
        <v>20</v>
      </c>
      <c r="DF222" s="50">
        <f t="shared" si="964"/>
        <v>547813.19952000002</v>
      </c>
    </row>
    <row r="223" spans="1:110" s="6" customFormat="1" ht="45" x14ac:dyDescent="0.25">
      <c r="A223" s="70"/>
      <c r="B223" s="70">
        <v>177</v>
      </c>
      <c r="C223" s="70" t="s">
        <v>536</v>
      </c>
      <c r="D223" s="159" t="s">
        <v>537</v>
      </c>
      <c r="E223" s="36">
        <v>15030</v>
      </c>
      <c r="F223" s="161">
        <v>2.4300000000000002</v>
      </c>
      <c r="G223" s="103">
        <v>8.5099999999999995E-2</v>
      </c>
      <c r="H223" s="77">
        <v>1</v>
      </c>
      <c r="I223" s="78"/>
      <c r="J223" s="78"/>
      <c r="K223" s="41">
        <v>1.4</v>
      </c>
      <c r="L223" s="41">
        <v>1.68</v>
      </c>
      <c r="M223" s="41">
        <v>2.23</v>
      </c>
      <c r="N223" s="42">
        <v>2.57</v>
      </c>
      <c r="O223" s="43"/>
      <c r="P223" s="62">
        <f t="shared" si="1006"/>
        <v>0</v>
      </c>
      <c r="Q223" s="51"/>
      <c r="R223" s="43"/>
      <c r="S223" s="51"/>
      <c r="T223" s="43"/>
      <c r="U223" s="43"/>
      <c r="V223" s="43"/>
      <c r="W223" s="51"/>
      <c r="X223" s="43"/>
      <c r="Y223" s="51"/>
      <c r="Z223" s="43"/>
      <c r="AA223" s="36"/>
      <c r="AB223" s="43"/>
      <c r="AC223" s="51"/>
      <c r="AD223" s="43"/>
      <c r="AE223" s="51"/>
      <c r="AF223" s="43"/>
      <c r="AG223" s="51"/>
      <c r="AH223" s="62">
        <f t="shared" si="1007"/>
        <v>0</v>
      </c>
      <c r="AI223" s="43"/>
      <c r="AJ223" s="43"/>
      <c r="AK223" s="51"/>
      <c r="AL223" s="44">
        <f t="shared" si="940"/>
        <v>0</v>
      </c>
      <c r="AM223" s="36"/>
      <c r="AN223" s="43"/>
      <c r="AO223" s="51"/>
      <c r="AP223" s="43"/>
      <c r="AQ223" s="51"/>
      <c r="AR223" s="43"/>
      <c r="AS223" s="51"/>
      <c r="AT223" s="43"/>
      <c r="AU223" s="51"/>
      <c r="AV223" s="43"/>
      <c r="AW223" s="51"/>
      <c r="AX223" s="43"/>
      <c r="AY223" s="51"/>
      <c r="AZ223" s="43"/>
      <c r="BA223" s="51"/>
      <c r="BB223" s="43"/>
      <c r="BC223" s="51"/>
      <c r="BD223" s="62">
        <f t="shared" si="1008"/>
        <v>0</v>
      </c>
      <c r="BE223" s="51"/>
      <c r="BF223" s="62">
        <f t="shared" si="1009"/>
        <v>0</v>
      </c>
      <c r="BG223" s="51"/>
      <c r="BH223" s="62">
        <f t="shared" si="1010"/>
        <v>0</v>
      </c>
      <c r="BI223" s="51"/>
      <c r="BJ223" s="62">
        <f t="shared" si="1011"/>
        <v>0</v>
      </c>
      <c r="BK223" s="51"/>
      <c r="BL223" s="62">
        <f t="shared" si="1011"/>
        <v>0</v>
      </c>
      <c r="BM223" s="51"/>
      <c r="BN223" s="62">
        <f t="shared" si="1012"/>
        <v>0</v>
      </c>
      <c r="BO223" s="51"/>
      <c r="BP223" s="62">
        <f t="shared" si="1012"/>
        <v>0</v>
      </c>
      <c r="BQ223" s="95"/>
      <c r="BR223" s="62">
        <f t="shared" si="1013"/>
        <v>0</v>
      </c>
      <c r="BS223" s="75"/>
      <c r="BT223" s="62">
        <f t="shared" si="1014"/>
        <v>0</v>
      </c>
      <c r="BU223" s="43"/>
      <c r="BV223" s="62">
        <f t="shared" si="1015"/>
        <v>0</v>
      </c>
      <c r="BW223" s="53"/>
      <c r="BX223" s="62">
        <f t="shared" si="1015"/>
        <v>0</v>
      </c>
      <c r="BY223" s="51"/>
      <c r="BZ223" s="62">
        <f t="shared" si="1016"/>
        <v>0</v>
      </c>
      <c r="CA223" s="74"/>
      <c r="CB223" s="62">
        <f t="shared" si="1017"/>
        <v>0</v>
      </c>
      <c r="CC223" s="75"/>
      <c r="CD223" s="62">
        <f t="shared" si="1018"/>
        <v>0</v>
      </c>
      <c r="CE223" s="51"/>
      <c r="CF223" s="62">
        <f t="shared" si="1019"/>
        <v>0</v>
      </c>
      <c r="CG223" s="43"/>
      <c r="CH223" s="62">
        <f t="shared" si="1020"/>
        <v>0</v>
      </c>
      <c r="CI223" s="51"/>
      <c r="CJ223" s="62">
        <f t="shared" si="1021"/>
        <v>0</v>
      </c>
      <c r="CK223" s="51"/>
      <c r="CL223" s="62">
        <f t="shared" si="1022"/>
        <v>0</v>
      </c>
      <c r="CM223" s="51"/>
      <c r="CN223" s="62">
        <f t="shared" si="1023"/>
        <v>0</v>
      </c>
      <c r="CO223" s="51"/>
      <c r="CP223" s="62">
        <f t="shared" si="1024"/>
        <v>0</v>
      </c>
      <c r="CQ223" s="51"/>
      <c r="CR223" s="62">
        <f t="shared" si="1025"/>
        <v>0</v>
      </c>
      <c r="CS223" s="75"/>
      <c r="CT223" s="116"/>
      <c r="CU223" s="43"/>
      <c r="CV223" s="43"/>
      <c r="CW223" s="43"/>
      <c r="CX223" s="43"/>
      <c r="CY223" s="43"/>
      <c r="CZ223" s="43"/>
      <c r="DA223" s="43"/>
      <c r="DB223" s="43"/>
      <c r="DC223" s="43"/>
      <c r="DD223" s="43"/>
      <c r="DE223" s="50">
        <f t="shared" si="964"/>
        <v>0</v>
      </c>
      <c r="DF223" s="50">
        <f t="shared" si="964"/>
        <v>0</v>
      </c>
    </row>
    <row r="224" spans="1:110" s="6" customFormat="1" ht="45" x14ac:dyDescent="0.25">
      <c r="A224" s="70"/>
      <c r="B224" s="70">
        <v>178</v>
      </c>
      <c r="C224" s="70" t="s">
        <v>538</v>
      </c>
      <c r="D224" s="159" t="s">
        <v>539</v>
      </c>
      <c r="E224" s="36">
        <v>15030</v>
      </c>
      <c r="F224" s="161">
        <v>2.78</v>
      </c>
      <c r="G224" s="103">
        <v>1.1900000000000001E-2</v>
      </c>
      <c r="H224" s="77">
        <v>1</v>
      </c>
      <c r="I224" s="78"/>
      <c r="J224" s="78"/>
      <c r="K224" s="41">
        <v>1.4</v>
      </c>
      <c r="L224" s="41">
        <v>1.68</v>
      </c>
      <c r="M224" s="41">
        <v>2.23</v>
      </c>
      <c r="N224" s="42">
        <v>2.57</v>
      </c>
      <c r="O224" s="43"/>
      <c r="P224" s="62">
        <f t="shared" si="1006"/>
        <v>0</v>
      </c>
      <c r="Q224" s="51"/>
      <c r="R224" s="43"/>
      <c r="S224" s="51"/>
      <c r="T224" s="43"/>
      <c r="U224" s="43"/>
      <c r="V224" s="43"/>
      <c r="W224" s="51"/>
      <c r="X224" s="43"/>
      <c r="Y224" s="51"/>
      <c r="Z224" s="43"/>
      <c r="AA224" s="36"/>
      <c r="AB224" s="43"/>
      <c r="AC224" s="51"/>
      <c r="AD224" s="43"/>
      <c r="AE224" s="51"/>
      <c r="AF224" s="43"/>
      <c r="AG224" s="51"/>
      <c r="AH224" s="62">
        <f t="shared" si="1007"/>
        <v>0</v>
      </c>
      <c r="AI224" s="43"/>
      <c r="AJ224" s="43"/>
      <c r="AK224" s="51"/>
      <c r="AL224" s="44">
        <f t="shared" si="940"/>
        <v>0</v>
      </c>
      <c r="AM224" s="36"/>
      <c r="AN224" s="43"/>
      <c r="AO224" s="51"/>
      <c r="AP224" s="43"/>
      <c r="AQ224" s="51"/>
      <c r="AR224" s="43"/>
      <c r="AS224" s="51"/>
      <c r="AT224" s="43"/>
      <c r="AU224" s="51"/>
      <c r="AV224" s="43"/>
      <c r="AW224" s="51"/>
      <c r="AX224" s="43"/>
      <c r="AY224" s="51"/>
      <c r="AZ224" s="43"/>
      <c r="BA224" s="51"/>
      <c r="BB224" s="43"/>
      <c r="BC224" s="51"/>
      <c r="BD224" s="62">
        <f t="shared" si="1008"/>
        <v>0</v>
      </c>
      <c r="BE224" s="51"/>
      <c r="BF224" s="62">
        <f t="shared" si="1009"/>
        <v>0</v>
      </c>
      <c r="BG224" s="51"/>
      <c r="BH224" s="62">
        <f t="shared" si="1010"/>
        <v>0</v>
      </c>
      <c r="BI224" s="51"/>
      <c r="BJ224" s="62">
        <f t="shared" si="1011"/>
        <v>0</v>
      </c>
      <c r="BK224" s="51"/>
      <c r="BL224" s="62">
        <f t="shared" si="1011"/>
        <v>0</v>
      </c>
      <c r="BM224" s="51"/>
      <c r="BN224" s="62">
        <f t="shared" si="1012"/>
        <v>0</v>
      </c>
      <c r="BO224" s="51"/>
      <c r="BP224" s="62">
        <f t="shared" si="1012"/>
        <v>0</v>
      </c>
      <c r="BQ224" s="95"/>
      <c r="BR224" s="62">
        <f t="shared" si="1013"/>
        <v>0</v>
      </c>
      <c r="BS224" s="75"/>
      <c r="BT224" s="62">
        <f t="shared" si="1014"/>
        <v>0</v>
      </c>
      <c r="BU224" s="43"/>
      <c r="BV224" s="62">
        <f t="shared" si="1015"/>
        <v>0</v>
      </c>
      <c r="BW224" s="53"/>
      <c r="BX224" s="62">
        <f t="shared" si="1015"/>
        <v>0</v>
      </c>
      <c r="BY224" s="51"/>
      <c r="BZ224" s="62">
        <f t="shared" si="1016"/>
        <v>0</v>
      </c>
      <c r="CA224" s="74"/>
      <c r="CB224" s="62">
        <f t="shared" si="1017"/>
        <v>0</v>
      </c>
      <c r="CC224" s="75"/>
      <c r="CD224" s="62">
        <f t="shared" si="1018"/>
        <v>0</v>
      </c>
      <c r="CE224" s="51"/>
      <c r="CF224" s="62">
        <f t="shared" si="1019"/>
        <v>0</v>
      </c>
      <c r="CG224" s="43"/>
      <c r="CH224" s="62">
        <f t="shared" si="1020"/>
        <v>0</v>
      </c>
      <c r="CI224" s="51"/>
      <c r="CJ224" s="62">
        <f t="shared" si="1021"/>
        <v>0</v>
      </c>
      <c r="CK224" s="51"/>
      <c r="CL224" s="62">
        <f t="shared" si="1022"/>
        <v>0</v>
      </c>
      <c r="CM224" s="51"/>
      <c r="CN224" s="62">
        <f t="shared" si="1023"/>
        <v>0</v>
      </c>
      <c r="CO224" s="51"/>
      <c r="CP224" s="62">
        <f t="shared" si="1024"/>
        <v>0</v>
      </c>
      <c r="CQ224" s="51"/>
      <c r="CR224" s="62">
        <f t="shared" si="1025"/>
        <v>0</v>
      </c>
      <c r="CS224" s="75"/>
      <c r="CT224" s="116"/>
      <c r="CU224" s="43"/>
      <c r="CV224" s="43"/>
      <c r="CW224" s="43"/>
      <c r="CX224" s="43"/>
      <c r="CY224" s="43"/>
      <c r="CZ224" s="43"/>
      <c r="DA224" s="43"/>
      <c r="DB224" s="43"/>
      <c r="DC224" s="43"/>
      <c r="DD224" s="43"/>
      <c r="DE224" s="50">
        <f t="shared" si="964"/>
        <v>0</v>
      </c>
      <c r="DF224" s="50">
        <f t="shared" si="964"/>
        <v>0</v>
      </c>
    </row>
    <row r="225" spans="1:110" s="6" customFormat="1" ht="45" x14ac:dyDescent="0.25">
      <c r="A225" s="70"/>
      <c r="B225" s="70">
        <v>179</v>
      </c>
      <c r="C225" s="70" t="s">
        <v>540</v>
      </c>
      <c r="D225" s="159" t="s">
        <v>541</v>
      </c>
      <c r="E225" s="36">
        <v>15030</v>
      </c>
      <c r="F225" s="161">
        <v>3.37</v>
      </c>
      <c r="G225" s="103">
        <v>9.7999999999999997E-3</v>
      </c>
      <c r="H225" s="77">
        <v>1</v>
      </c>
      <c r="I225" s="78"/>
      <c r="J225" s="78"/>
      <c r="K225" s="41">
        <v>1.4</v>
      </c>
      <c r="L225" s="41">
        <v>1.68</v>
      </c>
      <c r="M225" s="41">
        <v>2.23</v>
      </c>
      <c r="N225" s="42">
        <v>2.57</v>
      </c>
      <c r="O225" s="43"/>
      <c r="P225" s="62">
        <f t="shared" si="1006"/>
        <v>0</v>
      </c>
      <c r="Q225" s="51"/>
      <c r="R225" s="43"/>
      <c r="S225" s="51"/>
      <c r="T225" s="43"/>
      <c r="U225" s="43"/>
      <c r="V225" s="43"/>
      <c r="W225" s="51"/>
      <c r="X225" s="43"/>
      <c r="Y225" s="51"/>
      <c r="Z225" s="43"/>
      <c r="AA225" s="36"/>
      <c r="AB225" s="43"/>
      <c r="AC225" s="51"/>
      <c r="AD225" s="43"/>
      <c r="AE225" s="51"/>
      <c r="AF225" s="43"/>
      <c r="AG225" s="51"/>
      <c r="AH225" s="62">
        <f t="shared" si="1007"/>
        <v>0</v>
      </c>
      <c r="AI225" s="43"/>
      <c r="AJ225" s="43"/>
      <c r="AK225" s="51"/>
      <c r="AL225" s="44">
        <f t="shared" si="940"/>
        <v>0</v>
      </c>
      <c r="AM225" s="36"/>
      <c r="AN225" s="43"/>
      <c r="AO225" s="51"/>
      <c r="AP225" s="43"/>
      <c r="AQ225" s="51"/>
      <c r="AR225" s="43"/>
      <c r="AS225" s="51"/>
      <c r="AT225" s="43"/>
      <c r="AU225" s="51"/>
      <c r="AV225" s="43"/>
      <c r="AW225" s="51"/>
      <c r="AX225" s="43"/>
      <c r="AY225" s="51"/>
      <c r="AZ225" s="43"/>
      <c r="BA225" s="51"/>
      <c r="BB225" s="43"/>
      <c r="BC225" s="51"/>
      <c r="BD225" s="62">
        <f t="shared" si="1008"/>
        <v>0</v>
      </c>
      <c r="BE225" s="51"/>
      <c r="BF225" s="62">
        <f t="shared" si="1009"/>
        <v>0</v>
      </c>
      <c r="BG225" s="51"/>
      <c r="BH225" s="62">
        <f t="shared" si="1010"/>
        <v>0</v>
      </c>
      <c r="BI225" s="51"/>
      <c r="BJ225" s="62">
        <f t="shared" si="1011"/>
        <v>0</v>
      </c>
      <c r="BK225" s="51"/>
      <c r="BL225" s="62">
        <f t="shared" si="1011"/>
        <v>0</v>
      </c>
      <c r="BM225" s="51"/>
      <c r="BN225" s="62">
        <f t="shared" si="1012"/>
        <v>0</v>
      </c>
      <c r="BO225" s="51"/>
      <c r="BP225" s="62">
        <f t="shared" si="1012"/>
        <v>0</v>
      </c>
      <c r="BQ225" s="95">
        <v>72</v>
      </c>
      <c r="BR225" s="62">
        <f t="shared" si="1013"/>
        <v>3671182.0029888004</v>
      </c>
      <c r="BS225" s="75"/>
      <c r="BT225" s="62">
        <f t="shared" si="1014"/>
        <v>0</v>
      </c>
      <c r="BU225" s="43">
        <v>4</v>
      </c>
      <c r="BV225" s="62">
        <f t="shared" si="1015"/>
        <v>203954.55572159999</v>
      </c>
      <c r="BW225" s="53"/>
      <c r="BX225" s="62">
        <f t="shared" si="1015"/>
        <v>0</v>
      </c>
      <c r="BY225" s="51"/>
      <c r="BZ225" s="62">
        <f t="shared" si="1016"/>
        <v>0</v>
      </c>
      <c r="CA225" s="74"/>
      <c r="CB225" s="62">
        <f t="shared" si="1017"/>
        <v>0</v>
      </c>
      <c r="CC225" s="75"/>
      <c r="CD225" s="62">
        <f t="shared" si="1018"/>
        <v>0</v>
      </c>
      <c r="CE225" s="51"/>
      <c r="CF225" s="62">
        <f t="shared" si="1019"/>
        <v>0</v>
      </c>
      <c r="CG225" s="43"/>
      <c r="CH225" s="62">
        <f t="shared" si="1020"/>
        <v>0</v>
      </c>
      <c r="CI225" s="51"/>
      <c r="CJ225" s="62">
        <f t="shared" si="1021"/>
        <v>0</v>
      </c>
      <c r="CK225" s="51"/>
      <c r="CL225" s="62">
        <f t="shared" si="1022"/>
        <v>0</v>
      </c>
      <c r="CM225" s="51"/>
      <c r="CN225" s="62">
        <f t="shared" si="1023"/>
        <v>0</v>
      </c>
      <c r="CO225" s="51"/>
      <c r="CP225" s="62">
        <f t="shared" si="1024"/>
        <v>0</v>
      </c>
      <c r="CQ225" s="51"/>
      <c r="CR225" s="62">
        <f t="shared" si="1025"/>
        <v>0</v>
      </c>
      <c r="CS225" s="75"/>
      <c r="CT225" s="116"/>
      <c r="CU225" s="43"/>
      <c r="CV225" s="43"/>
      <c r="CW225" s="43"/>
      <c r="CX225" s="43"/>
      <c r="CY225" s="43"/>
      <c r="CZ225" s="43"/>
      <c r="DA225" s="43"/>
      <c r="DB225" s="43"/>
      <c r="DC225" s="43"/>
      <c r="DD225" s="43"/>
      <c r="DE225" s="50">
        <f t="shared" si="964"/>
        <v>76</v>
      </c>
      <c r="DF225" s="50">
        <f t="shared" si="964"/>
        <v>3875136.5587104005</v>
      </c>
    </row>
    <row r="226" spans="1:110" s="6" customFormat="1" ht="45" x14ac:dyDescent="0.25">
      <c r="A226" s="70"/>
      <c r="B226" s="70">
        <v>180</v>
      </c>
      <c r="C226" s="70" t="s">
        <v>542</v>
      </c>
      <c r="D226" s="159" t="s">
        <v>543</v>
      </c>
      <c r="E226" s="36">
        <v>15030</v>
      </c>
      <c r="F226" s="161">
        <v>4.08</v>
      </c>
      <c r="G226" s="103">
        <v>9.3200000000000005E-2</v>
      </c>
      <c r="H226" s="77">
        <v>1</v>
      </c>
      <c r="I226" s="78"/>
      <c r="J226" s="78"/>
      <c r="K226" s="41">
        <v>1.4</v>
      </c>
      <c r="L226" s="41">
        <v>1.68</v>
      </c>
      <c r="M226" s="41">
        <v>2.23</v>
      </c>
      <c r="N226" s="42">
        <v>2.57</v>
      </c>
      <c r="O226" s="43"/>
      <c r="P226" s="62">
        <f t="shared" si="1006"/>
        <v>0</v>
      </c>
      <c r="Q226" s="51"/>
      <c r="R226" s="43"/>
      <c r="S226" s="51"/>
      <c r="T226" s="43"/>
      <c r="U226" s="43"/>
      <c r="V226" s="43"/>
      <c r="W226" s="51"/>
      <c r="X226" s="43"/>
      <c r="Y226" s="51"/>
      <c r="Z226" s="43"/>
      <c r="AA226" s="36"/>
      <c r="AB226" s="43"/>
      <c r="AC226" s="51"/>
      <c r="AD226" s="43"/>
      <c r="AE226" s="51"/>
      <c r="AF226" s="43"/>
      <c r="AG226" s="51"/>
      <c r="AH226" s="62">
        <f t="shared" si="1007"/>
        <v>0</v>
      </c>
      <c r="AI226" s="43"/>
      <c r="AJ226" s="43"/>
      <c r="AK226" s="51"/>
      <c r="AL226" s="44">
        <f t="shared" si="940"/>
        <v>0</v>
      </c>
      <c r="AM226" s="36"/>
      <c r="AN226" s="43"/>
      <c r="AO226" s="51"/>
      <c r="AP226" s="43"/>
      <c r="AQ226" s="51"/>
      <c r="AR226" s="43"/>
      <c r="AS226" s="51"/>
      <c r="AT226" s="43"/>
      <c r="AU226" s="51"/>
      <c r="AV226" s="43"/>
      <c r="AW226" s="51"/>
      <c r="AX226" s="43"/>
      <c r="AY226" s="51"/>
      <c r="AZ226" s="43"/>
      <c r="BA226" s="51"/>
      <c r="BB226" s="43"/>
      <c r="BC226" s="51"/>
      <c r="BD226" s="62">
        <f t="shared" si="1008"/>
        <v>0</v>
      </c>
      <c r="BE226" s="51"/>
      <c r="BF226" s="62">
        <f t="shared" si="1009"/>
        <v>0</v>
      </c>
      <c r="BG226" s="51"/>
      <c r="BH226" s="62">
        <f t="shared" si="1010"/>
        <v>0</v>
      </c>
      <c r="BI226" s="51"/>
      <c r="BJ226" s="62">
        <f t="shared" si="1011"/>
        <v>0</v>
      </c>
      <c r="BK226" s="51"/>
      <c r="BL226" s="62">
        <f t="shared" si="1011"/>
        <v>0</v>
      </c>
      <c r="BM226" s="51"/>
      <c r="BN226" s="62">
        <f t="shared" si="1012"/>
        <v>0</v>
      </c>
      <c r="BO226" s="51"/>
      <c r="BP226" s="62">
        <f t="shared" si="1012"/>
        <v>0</v>
      </c>
      <c r="BQ226" s="95"/>
      <c r="BR226" s="62">
        <f t="shared" si="1013"/>
        <v>0</v>
      </c>
      <c r="BS226" s="75"/>
      <c r="BT226" s="62">
        <f t="shared" si="1014"/>
        <v>0</v>
      </c>
      <c r="BU226" s="43"/>
      <c r="BV226" s="62">
        <f t="shared" si="1015"/>
        <v>0</v>
      </c>
      <c r="BW226" s="53"/>
      <c r="BX226" s="62">
        <f t="shared" si="1015"/>
        <v>0</v>
      </c>
      <c r="BY226" s="51"/>
      <c r="BZ226" s="62">
        <f t="shared" si="1016"/>
        <v>0</v>
      </c>
      <c r="CA226" s="74"/>
      <c r="CB226" s="62">
        <f t="shared" si="1017"/>
        <v>0</v>
      </c>
      <c r="CC226" s="75"/>
      <c r="CD226" s="62">
        <f t="shared" si="1018"/>
        <v>0</v>
      </c>
      <c r="CE226" s="51"/>
      <c r="CF226" s="62">
        <f t="shared" si="1019"/>
        <v>0</v>
      </c>
      <c r="CG226" s="43"/>
      <c r="CH226" s="62">
        <f t="shared" si="1020"/>
        <v>0</v>
      </c>
      <c r="CI226" s="51"/>
      <c r="CJ226" s="62">
        <f t="shared" si="1021"/>
        <v>0</v>
      </c>
      <c r="CK226" s="51"/>
      <c r="CL226" s="62">
        <f t="shared" si="1022"/>
        <v>0</v>
      </c>
      <c r="CM226" s="51"/>
      <c r="CN226" s="62">
        <f t="shared" si="1023"/>
        <v>0</v>
      </c>
      <c r="CO226" s="51"/>
      <c r="CP226" s="62">
        <f t="shared" si="1024"/>
        <v>0</v>
      </c>
      <c r="CQ226" s="51"/>
      <c r="CR226" s="62">
        <f t="shared" si="1025"/>
        <v>0</v>
      </c>
      <c r="CS226" s="75"/>
      <c r="CT226" s="116"/>
      <c r="CU226" s="43"/>
      <c r="CV226" s="43"/>
      <c r="CW226" s="43"/>
      <c r="CX226" s="43"/>
      <c r="CY226" s="43"/>
      <c r="CZ226" s="43"/>
      <c r="DA226" s="43"/>
      <c r="DB226" s="43"/>
      <c r="DC226" s="43"/>
      <c r="DD226" s="43"/>
      <c r="DE226" s="50">
        <f t="shared" si="964"/>
        <v>0</v>
      </c>
      <c r="DF226" s="50">
        <f t="shared" si="964"/>
        <v>0</v>
      </c>
    </row>
    <row r="227" spans="1:110" s="6" customFormat="1" ht="45" x14ac:dyDescent="0.25">
      <c r="A227" s="70"/>
      <c r="B227" s="70">
        <v>181</v>
      </c>
      <c r="C227" s="70" t="s">
        <v>544</v>
      </c>
      <c r="D227" s="159" t="s">
        <v>545</v>
      </c>
      <c r="E227" s="36">
        <v>15030</v>
      </c>
      <c r="F227" s="161">
        <v>5.22</v>
      </c>
      <c r="G227" s="103">
        <v>6.3E-3</v>
      </c>
      <c r="H227" s="77">
        <v>1</v>
      </c>
      <c r="I227" s="78"/>
      <c r="J227" s="78"/>
      <c r="K227" s="41">
        <v>1.4</v>
      </c>
      <c r="L227" s="41">
        <v>1.68</v>
      </c>
      <c r="M227" s="41">
        <v>2.23</v>
      </c>
      <c r="N227" s="42">
        <v>2.57</v>
      </c>
      <c r="O227" s="43"/>
      <c r="P227" s="62">
        <f t="shared" si="1006"/>
        <v>0</v>
      </c>
      <c r="Q227" s="51"/>
      <c r="R227" s="43"/>
      <c r="S227" s="51"/>
      <c r="T227" s="43"/>
      <c r="U227" s="43"/>
      <c r="V227" s="43"/>
      <c r="W227" s="51"/>
      <c r="X227" s="43"/>
      <c r="Y227" s="51"/>
      <c r="Z227" s="43"/>
      <c r="AA227" s="36"/>
      <c r="AB227" s="43"/>
      <c r="AC227" s="51"/>
      <c r="AD227" s="43"/>
      <c r="AE227" s="51"/>
      <c r="AF227" s="43"/>
      <c r="AG227" s="51"/>
      <c r="AH227" s="62">
        <f t="shared" si="1007"/>
        <v>0</v>
      </c>
      <c r="AI227" s="43"/>
      <c r="AJ227" s="43"/>
      <c r="AK227" s="51"/>
      <c r="AL227" s="44">
        <f t="shared" si="940"/>
        <v>0</v>
      </c>
      <c r="AM227" s="36"/>
      <c r="AN227" s="43"/>
      <c r="AO227" s="51"/>
      <c r="AP227" s="43"/>
      <c r="AQ227" s="51"/>
      <c r="AR227" s="43"/>
      <c r="AS227" s="51"/>
      <c r="AT227" s="43"/>
      <c r="AU227" s="51"/>
      <c r="AV227" s="43"/>
      <c r="AW227" s="51"/>
      <c r="AX227" s="43"/>
      <c r="AY227" s="51"/>
      <c r="AZ227" s="43"/>
      <c r="BA227" s="51"/>
      <c r="BB227" s="43"/>
      <c r="BC227" s="51"/>
      <c r="BD227" s="62">
        <f t="shared" si="1008"/>
        <v>0</v>
      </c>
      <c r="BE227" s="51"/>
      <c r="BF227" s="62">
        <f t="shared" si="1009"/>
        <v>0</v>
      </c>
      <c r="BG227" s="51"/>
      <c r="BH227" s="62">
        <f t="shared" si="1010"/>
        <v>0</v>
      </c>
      <c r="BI227" s="51"/>
      <c r="BJ227" s="62">
        <f t="shared" si="1011"/>
        <v>0</v>
      </c>
      <c r="BK227" s="51"/>
      <c r="BL227" s="62">
        <f t="shared" si="1011"/>
        <v>0</v>
      </c>
      <c r="BM227" s="51"/>
      <c r="BN227" s="62">
        <f t="shared" si="1012"/>
        <v>0</v>
      </c>
      <c r="BO227" s="51"/>
      <c r="BP227" s="62">
        <f t="shared" si="1012"/>
        <v>0</v>
      </c>
      <c r="BQ227" s="95"/>
      <c r="BR227" s="62">
        <f t="shared" si="1013"/>
        <v>0</v>
      </c>
      <c r="BS227" s="75"/>
      <c r="BT227" s="62">
        <f t="shared" si="1014"/>
        <v>0</v>
      </c>
      <c r="BU227" s="43"/>
      <c r="BV227" s="62">
        <f t="shared" si="1015"/>
        <v>0</v>
      </c>
      <c r="BW227" s="53"/>
      <c r="BX227" s="62">
        <f t="shared" si="1015"/>
        <v>0</v>
      </c>
      <c r="BY227" s="51"/>
      <c r="BZ227" s="62">
        <f t="shared" si="1016"/>
        <v>0</v>
      </c>
      <c r="CA227" s="74"/>
      <c r="CB227" s="62">
        <f t="shared" si="1017"/>
        <v>0</v>
      </c>
      <c r="CC227" s="75"/>
      <c r="CD227" s="62">
        <f t="shared" si="1018"/>
        <v>0</v>
      </c>
      <c r="CE227" s="51"/>
      <c r="CF227" s="62">
        <f t="shared" si="1019"/>
        <v>0</v>
      </c>
      <c r="CG227" s="43"/>
      <c r="CH227" s="62">
        <f t="shared" si="1020"/>
        <v>0</v>
      </c>
      <c r="CI227" s="51"/>
      <c r="CJ227" s="62">
        <f t="shared" si="1021"/>
        <v>0</v>
      </c>
      <c r="CK227" s="51"/>
      <c r="CL227" s="62">
        <f t="shared" si="1022"/>
        <v>0</v>
      </c>
      <c r="CM227" s="51"/>
      <c r="CN227" s="62">
        <f t="shared" si="1023"/>
        <v>0</v>
      </c>
      <c r="CO227" s="51"/>
      <c r="CP227" s="62">
        <f t="shared" si="1024"/>
        <v>0</v>
      </c>
      <c r="CQ227" s="51"/>
      <c r="CR227" s="62">
        <f t="shared" si="1025"/>
        <v>0</v>
      </c>
      <c r="CS227" s="75"/>
      <c r="CT227" s="116"/>
      <c r="CU227" s="43"/>
      <c r="CV227" s="43"/>
      <c r="CW227" s="43"/>
      <c r="CX227" s="43"/>
      <c r="CY227" s="43"/>
      <c r="CZ227" s="43"/>
      <c r="DA227" s="43"/>
      <c r="DB227" s="43"/>
      <c r="DC227" s="43"/>
      <c r="DD227" s="43"/>
      <c r="DE227" s="50">
        <f t="shared" si="964"/>
        <v>0</v>
      </c>
      <c r="DF227" s="50">
        <f t="shared" si="964"/>
        <v>0</v>
      </c>
    </row>
    <row r="228" spans="1:110" s="6" customFormat="1" ht="45" x14ac:dyDescent="0.25">
      <c r="A228" s="70"/>
      <c r="B228" s="70">
        <v>182</v>
      </c>
      <c r="C228" s="70" t="s">
        <v>546</v>
      </c>
      <c r="D228" s="159" t="s">
        <v>547</v>
      </c>
      <c r="E228" s="36">
        <v>15030</v>
      </c>
      <c r="F228" s="161">
        <v>7.13</v>
      </c>
      <c r="G228" s="103">
        <v>6.2E-2</v>
      </c>
      <c r="H228" s="77">
        <v>1</v>
      </c>
      <c r="I228" s="78"/>
      <c r="J228" s="78"/>
      <c r="K228" s="41">
        <v>1.4</v>
      </c>
      <c r="L228" s="41">
        <v>1.68</v>
      </c>
      <c r="M228" s="41">
        <v>2.23</v>
      </c>
      <c r="N228" s="42">
        <v>2.57</v>
      </c>
      <c r="O228" s="43"/>
      <c r="P228" s="62">
        <f t="shared" si="1006"/>
        <v>0</v>
      </c>
      <c r="Q228" s="51"/>
      <c r="R228" s="43"/>
      <c r="S228" s="51"/>
      <c r="T228" s="43"/>
      <c r="U228" s="43"/>
      <c r="V228" s="43"/>
      <c r="W228" s="51"/>
      <c r="X228" s="43"/>
      <c r="Y228" s="51"/>
      <c r="Z228" s="43"/>
      <c r="AA228" s="36"/>
      <c r="AB228" s="43"/>
      <c r="AC228" s="51"/>
      <c r="AD228" s="43"/>
      <c r="AE228" s="51"/>
      <c r="AF228" s="43"/>
      <c r="AG228" s="51"/>
      <c r="AH228" s="62">
        <f t="shared" si="1007"/>
        <v>0</v>
      </c>
      <c r="AI228" s="43"/>
      <c r="AJ228" s="43"/>
      <c r="AK228" s="51"/>
      <c r="AL228" s="44">
        <f t="shared" si="940"/>
        <v>0</v>
      </c>
      <c r="AM228" s="36"/>
      <c r="AN228" s="43"/>
      <c r="AO228" s="51"/>
      <c r="AP228" s="43"/>
      <c r="AQ228" s="51"/>
      <c r="AR228" s="43"/>
      <c r="AS228" s="51"/>
      <c r="AT228" s="43"/>
      <c r="AU228" s="51"/>
      <c r="AV228" s="43"/>
      <c r="AW228" s="51"/>
      <c r="AX228" s="43"/>
      <c r="AY228" s="51"/>
      <c r="AZ228" s="43"/>
      <c r="BA228" s="51"/>
      <c r="BB228" s="43"/>
      <c r="BC228" s="51"/>
      <c r="BD228" s="62">
        <f t="shared" si="1008"/>
        <v>0</v>
      </c>
      <c r="BE228" s="51"/>
      <c r="BF228" s="62">
        <f t="shared" si="1009"/>
        <v>0</v>
      </c>
      <c r="BG228" s="51"/>
      <c r="BH228" s="62">
        <f t="shared" si="1010"/>
        <v>0</v>
      </c>
      <c r="BI228" s="51"/>
      <c r="BJ228" s="62">
        <f t="shared" si="1011"/>
        <v>0</v>
      </c>
      <c r="BK228" s="51"/>
      <c r="BL228" s="62">
        <f t="shared" si="1011"/>
        <v>0</v>
      </c>
      <c r="BM228" s="51"/>
      <c r="BN228" s="62">
        <f t="shared" si="1012"/>
        <v>0</v>
      </c>
      <c r="BO228" s="51"/>
      <c r="BP228" s="62">
        <f t="shared" si="1012"/>
        <v>0</v>
      </c>
      <c r="BQ228" s="95"/>
      <c r="BR228" s="62">
        <f t="shared" si="1013"/>
        <v>0</v>
      </c>
      <c r="BS228" s="75"/>
      <c r="BT228" s="62">
        <f t="shared" si="1014"/>
        <v>0</v>
      </c>
      <c r="BU228" s="43"/>
      <c r="BV228" s="62">
        <f t="shared" si="1015"/>
        <v>0</v>
      </c>
      <c r="BW228" s="53"/>
      <c r="BX228" s="62">
        <f t="shared" si="1015"/>
        <v>0</v>
      </c>
      <c r="BY228" s="51"/>
      <c r="BZ228" s="62">
        <f t="shared" si="1016"/>
        <v>0</v>
      </c>
      <c r="CA228" s="74"/>
      <c r="CB228" s="62">
        <f t="shared" si="1017"/>
        <v>0</v>
      </c>
      <c r="CC228" s="75"/>
      <c r="CD228" s="62">
        <f t="shared" si="1018"/>
        <v>0</v>
      </c>
      <c r="CE228" s="51"/>
      <c r="CF228" s="62">
        <f t="shared" si="1019"/>
        <v>0</v>
      </c>
      <c r="CG228" s="43"/>
      <c r="CH228" s="62">
        <f t="shared" si="1020"/>
        <v>0</v>
      </c>
      <c r="CI228" s="51"/>
      <c r="CJ228" s="62">
        <f t="shared" si="1021"/>
        <v>0</v>
      </c>
      <c r="CK228" s="51"/>
      <c r="CL228" s="62">
        <f t="shared" si="1022"/>
        <v>0</v>
      </c>
      <c r="CM228" s="51"/>
      <c r="CN228" s="62">
        <f t="shared" si="1023"/>
        <v>0</v>
      </c>
      <c r="CO228" s="51"/>
      <c r="CP228" s="62">
        <f t="shared" si="1024"/>
        <v>0</v>
      </c>
      <c r="CQ228" s="51"/>
      <c r="CR228" s="62">
        <f t="shared" si="1025"/>
        <v>0</v>
      </c>
      <c r="CS228" s="75"/>
      <c r="CT228" s="116"/>
      <c r="CU228" s="43"/>
      <c r="CV228" s="43"/>
      <c r="CW228" s="43"/>
      <c r="CX228" s="43"/>
      <c r="CY228" s="43"/>
      <c r="CZ228" s="43"/>
      <c r="DA228" s="43"/>
      <c r="DB228" s="43"/>
      <c r="DC228" s="43"/>
      <c r="DD228" s="43"/>
      <c r="DE228" s="50">
        <f t="shared" si="964"/>
        <v>0</v>
      </c>
      <c r="DF228" s="50">
        <f t="shared" si="964"/>
        <v>0</v>
      </c>
    </row>
    <row r="229" spans="1:110" s="6" customFormat="1" ht="45" x14ac:dyDescent="0.25">
      <c r="A229" s="70"/>
      <c r="B229" s="70">
        <v>183</v>
      </c>
      <c r="C229" s="70" t="s">
        <v>548</v>
      </c>
      <c r="D229" s="159" t="s">
        <v>549</v>
      </c>
      <c r="E229" s="36">
        <v>15030</v>
      </c>
      <c r="F229" s="161">
        <v>9.1300000000000008</v>
      </c>
      <c r="G229" s="103">
        <v>2.1100000000000001E-2</v>
      </c>
      <c r="H229" s="77">
        <v>1</v>
      </c>
      <c r="I229" s="78"/>
      <c r="J229" s="78"/>
      <c r="K229" s="41">
        <v>1.4</v>
      </c>
      <c r="L229" s="41">
        <v>1.68</v>
      </c>
      <c r="M229" s="41">
        <v>2.23</v>
      </c>
      <c r="N229" s="42">
        <v>2.57</v>
      </c>
      <c r="O229" s="43"/>
      <c r="P229" s="62">
        <f t="shared" si="1006"/>
        <v>0</v>
      </c>
      <c r="Q229" s="51"/>
      <c r="R229" s="43"/>
      <c r="S229" s="51"/>
      <c r="T229" s="43"/>
      <c r="U229" s="43"/>
      <c r="V229" s="43"/>
      <c r="W229" s="51"/>
      <c r="X229" s="43"/>
      <c r="Y229" s="51"/>
      <c r="Z229" s="43"/>
      <c r="AA229" s="36"/>
      <c r="AB229" s="43"/>
      <c r="AC229" s="51"/>
      <c r="AD229" s="43"/>
      <c r="AE229" s="51"/>
      <c r="AF229" s="43"/>
      <c r="AG229" s="51"/>
      <c r="AH229" s="62">
        <f t="shared" si="1007"/>
        <v>0</v>
      </c>
      <c r="AI229" s="43"/>
      <c r="AJ229" s="43"/>
      <c r="AK229" s="51"/>
      <c r="AL229" s="44">
        <f t="shared" si="940"/>
        <v>0</v>
      </c>
      <c r="AM229" s="36"/>
      <c r="AN229" s="43"/>
      <c r="AO229" s="51"/>
      <c r="AP229" s="43"/>
      <c r="AQ229" s="51"/>
      <c r="AR229" s="43"/>
      <c r="AS229" s="51"/>
      <c r="AT229" s="43"/>
      <c r="AU229" s="51"/>
      <c r="AV229" s="43"/>
      <c r="AW229" s="51"/>
      <c r="AX229" s="43"/>
      <c r="AY229" s="51"/>
      <c r="AZ229" s="43"/>
      <c r="BA229" s="51"/>
      <c r="BB229" s="43"/>
      <c r="BC229" s="51"/>
      <c r="BD229" s="62">
        <f t="shared" si="1008"/>
        <v>0</v>
      </c>
      <c r="BE229" s="51"/>
      <c r="BF229" s="62">
        <f t="shared" si="1009"/>
        <v>0</v>
      </c>
      <c r="BG229" s="51"/>
      <c r="BH229" s="62">
        <f t="shared" si="1010"/>
        <v>0</v>
      </c>
      <c r="BI229" s="51"/>
      <c r="BJ229" s="62">
        <f t="shared" si="1011"/>
        <v>0</v>
      </c>
      <c r="BK229" s="51"/>
      <c r="BL229" s="62">
        <f t="shared" si="1011"/>
        <v>0</v>
      </c>
      <c r="BM229" s="51"/>
      <c r="BN229" s="62">
        <f t="shared" si="1012"/>
        <v>0</v>
      </c>
      <c r="BO229" s="51"/>
      <c r="BP229" s="62">
        <f t="shared" si="1012"/>
        <v>0</v>
      </c>
      <c r="BQ229" s="95"/>
      <c r="BR229" s="62">
        <f t="shared" si="1013"/>
        <v>0</v>
      </c>
      <c r="BS229" s="75"/>
      <c r="BT229" s="62">
        <f t="shared" si="1014"/>
        <v>0</v>
      </c>
      <c r="BU229" s="43"/>
      <c r="BV229" s="62">
        <f t="shared" ref="BV229:BX235" si="1027">(BU229*$E229*$F229*((1-$G229)+$G229*$L229*$H229*BV$10))</f>
        <v>0</v>
      </c>
      <c r="BW229" s="53"/>
      <c r="BX229" s="62">
        <f t="shared" si="1027"/>
        <v>0</v>
      </c>
      <c r="BY229" s="51"/>
      <c r="BZ229" s="62">
        <f t="shared" si="1016"/>
        <v>0</v>
      </c>
      <c r="CA229" s="74"/>
      <c r="CB229" s="62">
        <f t="shared" si="1017"/>
        <v>0</v>
      </c>
      <c r="CC229" s="75"/>
      <c r="CD229" s="62">
        <f t="shared" si="1018"/>
        <v>0</v>
      </c>
      <c r="CE229" s="51"/>
      <c r="CF229" s="62">
        <f t="shared" si="1019"/>
        <v>0</v>
      </c>
      <c r="CG229" s="43"/>
      <c r="CH229" s="62">
        <f t="shared" si="1020"/>
        <v>0</v>
      </c>
      <c r="CI229" s="51"/>
      <c r="CJ229" s="62">
        <f t="shared" si="1021"/>
        <v>0</v>
      </c>
      <c r="CK229" s="51"/>
      <c r="CL229" s="62">
        <f t="shared" si="1022"/>
        <v>0</v>
      </c>
      <c r="CM229" s="51"/>
      <c r="CN229" s="62">
        <f t="shared" si="1023"/>
        <v>0</v>
      </c>
      <c r="CO229" s="51"/>
      <c r="CP229" s="62">
        <f t="shared" si="1024"/>
        <v>0</v>
      </c>
      <c r="CQ229" s="51"/>
      <c r="CR229" s="62">
        <f t="shared" si="1025"/>
        <v>0</v>
      </c>
      <c r="CS229" s="75"/>
      <c r="CT229" s="116"/>
      <c r="CU229" s="43"/>
      <c r="CV229" s="43"/>
      <c r="CW229" s="43"/>
      <c r="CX229" s="43"/>
      <c r="CY229" s="43"/>
      <c r="CZ229" s="43"/>
      <c r="DA229" s="43"/>
      <c r="DB229" s="43"/>
      <c r="DC229" s="43"/>
      <c r="DD229" s="43"/>
      <c r="DE229" s="50">
        <f t="shared" si="964"/>
        <v>0</v>
      </c>
      <c r="DF229" s="50">
        <f t="shared" si="964"/>
        <v>0</v>
      </c>
    </row>
    <row r="230" spans="1:110" s="6" customFormat="1" ht="45" x14ac:dyDescent="0.25">
      <c r="A230" s="70"/>
      <c r="B230" s="70">
        <v>184</v>
      </c>
      <c r="C230" s="70" t="s">
        <v>550</v>
      </c>
      <c r="D230" s="159" t="s">
        <v>551</v>
      </c>
      <c r="E230" s="36">
        <v>15030</v>
      </c>
      <c r="F230" s="161">
        <v>11.32</v>
      </c>
      <c r="G230" s="103">
        <v>2.8999999999999998E-3</v>
      </c>
      <c r="H230" s="77">
        <v>1</v>
      </c>
      <c r="I230" s="78"/>
      <c r="J230" s="78"/>
      <c r="K230" s="41">
        <v>1.4</v>
      </c>
      <c r="L230" s="41">
        <v>1.68</v>
      </c>
      <c r="M230" s="41">
        <v>2.23</v>
      </c>
      <c r="N230" s="42">
        <v>2.57</v>
      </c>
      <c r="O230" s="43"/>
      <c r="P230" s="62">
        <f t="shared" si="1006"/>
        <v>0</v>
      </c>
      <c r="Q230" s="51"/>
      <c r="R230" s="43"/>
      <c r="S230" s="51"/>
      <c r="T230" s="43"/>
      <c r="U230" s="43"/>
      <c r="V230" s="43"/>
      <c r="W230" s="51"/>
      <c r="X230" s="43"/>
      <c r="Y230" s="51"/>
      <c r="Z230" s="43"/>
      <c r="AA230" s="36"/>
      <c r="AB230" s="43"/>
      <c r="AC230" s="51"/>
      <c r="AD230" s="43"/>
      <c r="AE230" s="51"/>
      <c r="AF230" s="43"/>
      <c r="AG230" s="51"/>
      <c r="AH230" s="62">
        <f t="shared" si="1007"/>
        <v>0</v>
      </c>
      <c r="AI230" s="43"/>
      <c r="AJ230" s="43"/>
      <c r="AK230" s="51"/>
      <c r="AL230" s="44">
        <f t="shared" si="940"/>
        <v>0</v>
      </c>
      <c r="AM230" s="36"/>
      <c r="AN230" s="43"/>
      <c r="AO230" s="51"/>
      <c r="AP230" s="43"/>
      <c r="AQ230" s="51"/>
      <c r="AR230" s="43"/>
      <c r="AS230" s="51"/>
      <c r="AT230" s="43"/>
      <c r="AU230" s="51"/>
      <c r="AV230" s="43"/>
      <c r="AW230" s="51"/>
      <c r="AX230" s="43"/>
      <c r="AY230" s="51"/>
      <c r="AZ230" s="43"/>
      <c r="BA230" s="51"/>
      <c r="BB230" s="43"/>
      <c r="BC230" s="51"/>
      <c r="BD230" s="62">
        <f t="shared" si="1008"/>
        <v>0</v>
      </c>
      <c r="BE230" s="51"/>
      <c r="BF230" s="62">
        <f t="shared" si="1009"/>
        <v>0</v>
      </c>
      <c r="BG230" s="51"/>
      <c r="BH230" s="62">
        <f t="shared" si="1010"/>
        <v>0</v>
      </c>
      <c r="BI230" s="51"/>
      <c r="BJ230" s="62">
        <f t="shared" si="1011"/>
        <v>0</v>
      </c>
      <c r="BK230" s="51"/>
      <c r="BL230" s="62">
        <f t="shared" si="1011"/>
        <v>0</v>
      </c>
      <c r="BM230" s="51"/>
      <c r="BN230" s="62">
        <f t="shared" si="1012"/>
        <v>0</v>
      </c>
      <c r="BO230" s="51"/>
      <c r="BP230" s="62">
        <f t="shared" si="1012"/>
        <v>0</v>
      </c>
      <c r="BQ230" s="95"/>
      <c r="BR230" s="62">
        <f t="shared" si="1013"/>
        <v>0</v>
      </c>
      <c r="BS230" s="75"/>
      <c r="BT230" s="62">
        <f t="shared" si="1014"/>
        <v>0</v>
      </c>
      <c r="BU230" s="43"/>
      <c r="BV230" s="62">
        <f t="shared" si="1027"/>
        <v>0</v>
      </c>
      <c r="BW230" s="53"/>
      <c r="BX230" s="62">
        <f t="shared" si="1027"/>
        <v>0</v>
      </c>
      <c r="BY230" s="51"/>
      <c r="BZ230" s="62">
        <f t="shared" si="1016"/>
        <v>0</v>
      </c>
      <c r="CA230" s="74"/>
      <c r="CB230" s="62">
        <f t="shared" si="1017"/>
        <v>0</v>
      </c>
      <c r="CC230" s="75"/>
      <c r="CD230" s="62">
        <f t="shared" si="1018"/>
        <v>0</v>
      </c>
      <c r="CE230" s="51"/>
      <c r="CF230" s="62">
        <f t="shared" si="1019"/>
        <v>0</v>
      </c>
      <c r="CG230" s="43"/>
      <c r="CH230" s="62">
        <f t="shared" si="1020"/>
        <v>0</v>
      </c>
      <c r="CI230" s="51"/>
      <c r="CJ230" s="62">
        <f t="shared" si="1021"/>
        <v>0</v>
      </c>
      <c r="CK230" s="51"/>
      <c r="CL230" s="62">
        <f t="shared" si="1022"/>
        <v>0</v>
      </c>
      <c r="CM230" s="51"/>
      <c r="CN230" s="62">
        <f t="shared" si="1023"/>
        <v>0</v>
      </c>
      <c r="CO230" s="51"/>
      <c r="CP230" s="62">
        <f t="shared" si="1024"/>
        <v>0</v>
      </c>
      <c r="CQ230" s="51"/>
      <c r="CR230" s="62">
        <f t="shared" si="1025"/>
        <v>0</v>
      </c>
      <c r="CS230" s="75"/>
      <c r="CT230" s="116"/>
      <c r="CU230" s="43"/>
      <c r="CV230" s="43"/>
      <c r="CW230" s="43"/>
      <c r="CX230" s="43"/>
      <c r="CY230" s="43"/>
      <c r="CZ230" s="43"/>
      <c r="DA230" s="43"/>
      <c r="DB230" s="43"/>
      <c r="DC230" s="43"/>
      <c r="DD230" s="43"/>
      <c r="DE230" s="50">
        <f t="shared" si="964"/>
        <v>0</v>
      </c>
      <c r="DF230" s="50">
        <f t="shared" si="964"/>
        <v>0</v>
      </c>
    </row>
    <row r="231" spans="1:110" s="6" customFormat="1" ht="45" x14ac:dyDescent="0.25">
      <c r="A231" s="70"/>
      <c r="B231" s="70">
        <v>185</v>
      </c>
      <c r="C231" s="70" t="s">
        <v>552</v>
      </c>
      <c r="D231" s="159" t="s">
        <v>553</v>
      </c>
      <c r="E231" s="36">
        <v>15030</v>
      </c>
      <c r="F231" s="161">
        <v>17.170000000000002</v>
      </c>
      <c r="G231" s="103">
        <v>1.9E-3</v>
      </c>
      <c r="H231" s="77">
        <v>1</v>
      </c>
      <c r="I231" s="78"/>
      <c r="J231" s="78"/>
      <c r="K231" s="41">
        <v>1.4</v>
      </c>
      <c r="L231" s="41">
        <v>1.68</v>
      </c>
      <c r="M231" s="41">
        <v>2.23</v>
      </c>
      <c r="N231" s="42">
        <v>2.57</v>
      </c>
      <c r="O231" s="43"/>
      <c r="P231" s="62">
        <f t="shared" si="1006"/>
        <v>0</v>
      </c>
      <c r="Q231" s="51"/>
      <c r="R231" s="43"/>
      <c r="S231" s="51"/>
      <c r="T231" s="43"/>
      <c r="U231" s="43"/>
      <c r="V231" s="43"/>
      <c r="W231" s="51"/>
      <c r="X231" s="43"/>
      <c r="Y231" s="51"/>
      <c r="Z231" s="43"/>
      <c r="AA231" s="36"/>
      <c r="AB231" s="43"/>
      <c r="AC231" s="51"/>
      <c r="AD231" s="43"/>
      <c r="AE231" s="51"/>
      <c r="AF231" s="43"/>
      <c r="AG231" s="51"/>
      <c r="AH231" s="62">
        <f t="shared" si="1007"/>
        <v>0</v>
      </c>
      <c r="AI231" s="43"/>
      <c r="AJ231" s="43"/>
      <c r="AK231" s="51"/>
      <c r="AL231" s="44">
        <f t="shared" si="940"/>
        <v>0</v>
      </c>
      <c r="AM231" s="36"/>
      <c r="AN231" s="43"/>
      <c r="AO231" s="51"/>
      <c r="AP231" s="43"/>
      <c r="AQ231" s="51"/>
      <c r="AR231" s="43"/>
      <c r="AS231" s="51"/>
      <c r="AT231" s="43"/>
      <c r="AU231" s="51"/>
      <c r="AV231" s="43"/>
      <c r="AW231" s="51"/>
      <c r="AX231" s="43"/>
      <c r="AY231" s="51"/>
      <c r="AZ231" s="43"/>
      <c r="BA231" s="51"/>
      <c r="BB231" s="43"/>
      <c r="BC231" s="51"/>
      <c r="BD231" s="62">
        <f t="shared" si="1008"/>
        <v>0</v>
      </c>
      <c r="BE231" s="51"/>
      <c r="BF231" s="62">
        <f t="shared" si="1009"/>
        <v>0</v>
      </c>
      <c r="BG231" s="51"/>
      <c r="BH231" s="62">
        <f t="shared" si="1010"/>
        <v>0</v>
      </c>
      <c r="BI231" s="51"/>
      <c r="BJ231" s="62">
        <f t="shared" si="1011"/>
        <v>0</v>
      </c>
      <c r="BK231" s="51"/>
      <c r="BL231" s="62">
        <f t="shared" si="1011"/>
        <v>0</v>
      </c>
      <c r="BM231" s="51"/>
      <c r="BN231" s="62">
        <f t="shared" si="1012"/>
        <v>0</v>
      </c>
      <c r="BO231" s="51"/>
      <c r="BP231" s="62">
        <f t="shared" si="1012"/>
        <v>0</v>
      </c>
      <c r="BQ231" s="95">
        <v>20</v>
      </c>
      <c r="BR231" s="62">
        <f t="shared" si="1013"/>
        <v>5167970.4021840012</v>
      </c>
      <c r="BS231" s="75"/>
      <c r="BT231" s="62">
        <f t="shared" si="1014"/>
        <v>0</v>
      </c>
      <c r="BU231" s="43"/>
      <c r="BV231" s="62">
        <f t="shared" si="1027"/>
        <v>0</v>
      </c>
      <c r="BW231" s="53"/>
      <c r="BX231" s="62">
        <f t="shared" si="1027"/>
        <v>0</v>
      </c>
      <c r="BY231" s="51"/>
      <c r="BZ231" s="62">
        <f t="shared" si="1016"/>
        <v>0</v>
      </c>
      <c r="CA231" s="74"/>
      <c r="CB231" s="62">
        <f t="shared" si="1017"/>
        <v>0</v>
      </c>
      <c r="CC231" s="75"/>
      <c r="CD231" s="62">
        <f t="shared" si="1018"/>
        <v>0</v>
      </c>
      <c r="CE231" s="51"/>
      <c r="CF231" s="62">
        <f t="shared" si="1019"/>
        <v>0</v>
      </c>
      <c r="CG231" s="43"/>
      <c r="CH231" s="62">
        <f t="shared" si="1020"/>
        <v>0</v>
      </c>
      <c r="CI231" s="51"/>
      <c r="CJ231" s="62">
        <f t="shared" si="1021"/>
        <v>0</v>
      </c>
      <c r="CK231" s="51"/>
      <c r="CL231" s="62">
        <f t="shared" si="1022"/>
        <v>0</v>
      </c>
      <c r="CM231" s="51"/>
      <c r="CN231" s="62">
        <f t="shared" si="1023"/>
        <v>0</v>
      </c>
      <c r="CO231" s="51"/>
      <c r="CP231" s="62">
        <f t="shared" si="1024"/>
        <v>0</v>
      </c>
      <c r="CQ231" s="51"/>
      <c r="CR231" s="62">
        <f t="shared" si="1025"/>
        <v>0</v>
      </c>
      <c r="CS231" s="75"/>
      <c r="CT231" s="116"/>
      <c r="CU231" s="43"/>
      <c r="CV231" s="43"/>
      <c r="CW231" s="43"/>
      <c r="CX231" s="43"/>
      <c r="CY231" s="43"/>
      <c r="CZ231" s="43"/>
      <c r="DA231" s="43"/>
      <c r="DB231" s="43"/>
      <c r="DC231" s="43"/>
      <c r="DD231" s="43"/>
      <c r="DE231" s="50">
        <f t="shared" si="964"/>
        <v>20</v>
      </c>
      <c r="DF231" s="50">
        <f t="shared" si="964"/>
        <v>5167970.4021840012</v>
      </c>
    </row>
    <row r="232" spans="1:110" s="6" customFormat="1" ht="45" x14ac:dyDescent="0.25">
      <c r="A232" s="70"/>
      <c r="B232" s="70">
        <v>186</v>
      </c>
      <c r="C232" s="70" t="s">
        <v>554</v>
      </c>
      <c r="D232" s="159" t="s">
        <v>555</v>
      </c>
      <c r="E232" s="36">
        <v>15030</v>
      </c>
      <c r="F232" s="161">
        <v>35.58</v>
      </c>
      <c r="G232" s="103">
        <v>8.9999999999999998E-4</v>
      </c>
      <c r="H232" s="77">
        <v>1</v>
      </c>
      <c r="I232" s="78"/>
      <c r="J232" s="78"/>
      <c r="K232" s="41">
        <v>1.4</v>
      </c>
      <c r="L232" s="41">
        <v>1.68</v>
      </c>
      <c r="M232" s="41">
        <v>2.23</v>
      </c>
      <c r="N232" s="42">
        <v>2.57</v>
      </c>
      <c r="O232" s="43"/>
      <c r="P232" s="62">
        <f t="shared" si="1006"/>
        <v>0</v>
      </c>
      <c r="Q232" s="51"/>
      <c r="R232" s="43"/>
      <c r="S232" s="51"/>
      <c r="T232" s="43"/>
      <c r="U232" s="43"/>
      <c r="V232" s="43"/>
      <c r="W232" s="51"/>
      <c r="X232" s="43"/>
      <c r="Y232" s="51"/>
      <c r="Z232" s="43"/>
      <c r="AA232" s="36"/>
      <c r="AB232" s="43"/>
      <c r="AC232" s="51"/>
      <c r="AD232" s="43"/>
      <c r="AE232" s="51"/>
      <c r="AF232" s="43"/>
      <c r="AG232" s="51"/>
      <c r="AH232" s="62">
        <f t="shared" si="1007"/>
        <v>0</v>
      </c>
      <c r="AI232" s="43"/>
      <c r="AJ232" s="43"/>
      <c r="AK232" s="51"/>
      <c r="AL232" s="44">
        <f t="shared" si="940"/>
        <v>0</v>
      </c>
      <c r="AM232" s="36"/>
      <c r="AN232" s="43"/>
      <c r="AO232" s="51"/>
      <c r="AP232" s="43"/>
      <c r="AQ232" s="51"/>
      <c r="AR232" s="43"/>
      <c r="AS232" s="51"/>
      <c r="AT232" s="43"/>
      <c r="AU232" s="51"/>
      <c r="AV232" s="43"/>
      <c r="AW232" s="51"/>
      <c r="AX232" s="43"/>
      <c r="AY232" s="51"/>
      <c r="AZ232" s="43"/>
      <c r="BA232" s="51"/>
      <c r="BB232" s="43"/>
      <c r="BC232" s="51"/>
      <c r="BD232" s="62">
        <f t="shared" si="1008"/>
        <v>0</v>
      </c>
      <c r="BE232" s="51"/>
      <c r="BF232" s="62">
        <f t="shared" si="1009"/>
        <v>0</v>
      </c>
      <c r="BG232" s="51"/>
      <c r="BH232" s="62">
        <f t="shared" si="1010"/>
        <v>0</v>
      </c>
      <c r="BI232" s="51"/>
      <c r="BJ232" s="62">
        <f t="shared" si="1011"/>
        <v>0</v>
      </c>
      <c r="BK232" s="51"/>
      <c r="BL232" s="62">
        <f t="shared" si="1011"/>
        <v>0</v>
      </c>
      <c r="BM232" s="51"/>
      <c r="BN232" s="62">
        <f t="shared" si="1012"/>
        <v>0</v>
      </c>
      <c r="BO232" s="51"/>
      <c r="BP232" s="62">
        <f t="shared" si="1012"/>
        <v>0</v>
      </c>
      <c r="BQ232" s="95"/>
      <c r="BR232" s="62">
        <f t="shared" si="1013"/>
        <v>0</v>
      </c>
      <c r="BS232" s="75"/>
      <c r="BT232" s="62">
        <f t="shared" si="1014"/>
        <v>0</v>
      </c>
      <c r="BU232" s="43"/>
      <c r="BV232" s="62">
        <f t="shared" si="1027"/>
        <v>0</v>
      </c>
      <c r="BW232" s="53"/>
      <c r="BX232" s="62">
        <f t="shared" si="1027"/>
        <v>0</v>
      </c>
      <c r="BY232" s="51"/>
      <c r="BZ232" s="62">
        <f t="shared" si="1016"/>
        <v>0</v>
      </c>
      <c r="CA232" s="74"/>
      <c r="CB232" s="62">
        <f t="shared" si="1017"/>
        <v>0</v>
      </c>
      <c r="CC232" s="75"/>
      <c r="CD232" s="62">
        <f t="shared" si="1018"/>
        <v>0</v>
      </c>
      <c r="CE232" s="51"/>
      <c r="CF232" s="62">
        <f t="shared" si="1019"/>
        <v>0</v>
      </c>
      <c r="CG232" s="43"/>
      <c r="CH232" s="62">
        <f t="shared" si="1020"/>
        <v>0</v>
      </c>
      <c r="CI232" s="51"/>
      <c r="CJ232" s="62">
        <f t="shared" si="1021"/>
        <v>0</v>
      </c>
      <c r="CK232" s="51"/>
      <c r="CL232" s="62">
        <f t="shared" si="1022"/>
        <v>0</v>
      </c>
      <c r="CM232" s="51"/>
      <c r="CN232" s="62">
        <f t="shared" si="1023"/>
        <v>0</v>
      </c>
      <c r="CO232" s="51"/>
      <c r="CP232" s="62">
        <f t="shared" si="1024"/>
        <v>0</v>
      </c>
      <c r="CQ232" s="51"/>
      <c r="CR232" s="62">
        <f t="shared" si="1025"/>
        <v>0</v>
      </c>
      <c r="CS232" s="75"/>
      <c r="CT232" s="116"/>
      <c r="CU232" s="43"/>
      <c r="CV232" s="43"/>
      <c r="CW232" s="43"/>
      <c r="CX232" s="43"/>
      <c r="CY232" s="43"/>
      <c r="CZ232" s="43"/>
      <c r="DA232" s="43"/>
      <c r="DB232" s="43"/>
      <c r="DC232" s="43"/>
      <c r="DD232" s="43"/>
      <c r="DE232" s="50">
        <f t="shared" si="964"/>
        <v>0</v>
      </c>
      <c r="DF232" s="50">
        <f t="shared" si="964"/>
        <v>0</v>
      </c>
    </row>
    <row r="233" spans="1:110" s="6" customFormat="1" ht="45" x14ac:dyDescent="0.25">
      <c r="A233" s="70"/>
      <c r="B233" s="70">
        <v>187</v>
      </c>
      <c r="C233" s="70" t="s">
        <v>556</v>
      </c>
      <c r="D233" s="159" t="s">
        <v>557</v>
      </c>
      <c r="E233" s="36">
        <v>15030</v>
      </c>
      <c r="F233" s="161">
        <v>38.89</v>
      </c>
      <c r="G233" s="103">
        <v>8.0000000000000004E-4</v>
      </c>
      <c r="H233" s="77">
        <v>1</v>
      </c>
      <c r="I233" s="78"/>
      <c r="J233" s="78"/>
      <c r="K233" s="41">
        <v>1.4</v>
      </c>
      <c r="L233" s="41">
        <v>1.68</v>
      </c>
      <c r="M233" s="41">
        <v>2.23</v>
      </c>
      <c r="N233" s="42">
        <v>2.57</v>
      </c>
      <c r="O233" s="43"/>
      <c r="P233" s="62">
        <f t="shared" si="1006"/>
        <v>0</v>
      </c>
      <c r="Q233" s="51"/>
      <c r="R233" s="43"/>
      <c r="S233" s="51"/>
      <c r="T233" s="43"/>
      <c r="U233" s="43"/>
      <c r="V233" s="43"/>
      <c r="W233" s="51"/>
      <c r="X233" s="43"/>
      <c r="Y233" s="51"/>
      <c r="Z233" s="43"/>
      <c r="AA233" s="36"/>
      <c r="AB233" s="43"/>
      <c r="AC233" s="51"/>
      <c r="AD233" s="43"/>
      <c r="AE233" s="51"/>
      <c r="AF233" s="43"/>
      <c r="AG233" s="51"/>
      <c r="AH233" s="62">
        <f t="shared" si="1007"/>
        <v>0</v>
      </c>
      <c r="AI233" s="43"/>
      <c r="AJ233" s="43"/>
      <c r="AK233" s="51"/>
      <c r="AL233" s="44">
        <f t="shared" si="940"/>
        <v>0</v>
      </c>
      <c r="AM233" s="36"/>
      <c r="AN233" s="43"/>
      <c r="AO233" s="51"/>
      <c r="AP233" s="43"/>
      <c r="AQ233" s="51"/>
      <c r="AR233" s="43"/>
      <c r="AS233" s="51"/>
      <c r="AT233" s="43"/>
      <c r="AU233" s="51"/>
      <c r="AV233" s="43"/>
      <c r="AW233" s="51"/>
      <c r="AX233" s="43"/>
      <c r="AY233" s="51"/>
      <c r="AZ233" s="43"/>
      <c r="BA233" s="51"/>
      <c r="BB233" s="43"/>
      <c r="BC233" s="51"/>
      <c r="BD233" s="62">
        <f t="shared" si="1008"/>
        <v>0</v>
      </c>
      <c r="BE233" s="51"/>
      <c r="BF233" s="62">
        <f t="shared" si="1009"/>
        <v>0</v>
      </c>
      <c r="BG233" s="51"/>
      <c r="BH233" s="62">
        <f t="shared" si="1010"/>
        <v>0</v>
      </c>
      <c r="BI233" s="51"/>
      <c r="BJ233" s="62">
        <f t="shared" si="1011"/>
        <v>0</v>
      </c>
      <c r="BK233" s="51"/>
      <c r="BL233" s="62">
        <f t="shared" si="1011"/>
        <v>0</v>
      </c>
      <c r="BM233" s="51"/>
      <c r="BN233" s="62">
        <f t="shared" si="1012"/>
        <v>0</v>
      </c>
      <c r="BO233" s="51"/>
      <c r="BP233" s="62">
        <f t="shared" si="1012"/>
        <v>0</v>
      </c>
      <c r="BQ233" s="95"/>
      <c r="BR233" s="62">
        <f t="shared" si="1013"/>
        <v>0</v>
      </c>
      <c r="BS233" s="75"/>
      <c r="BT233" s="62">
        <f t="shared" si="1014"/>
        <v>0</v>
      </c>
      <c r="BU233" s="43"/>
      <c r="BV233" s="62">
        <f t="shared" si="1027"/>
        <v>0</v>
      </c>
      <c r="BW233" s="53"/>
      <c r="BX233" s="62">
        <f t="shared" si="1027"/>
        <v>0</v>
      </c>
      <c r="BY233" s="51"/>
      <c r="BZ233" s="62">
        <f t="shared" si="1016"/>
        <v>0</v>
      </c>
      <c r="CA233" s="74"/>
      <c r="CB233" s="62">
        <f t="shared" si="1017"/>
        <v>0</v>
      </c>
      <c r="CC233" s="75"/>
      <c r="CD233" s="62">
        <f t="shared" si="1018"/>
        <v>0</v>
      </c>
      <c r="CE233" s="51"/>
      <c r="CF233" s="62">
        <f t="shared" si="1019"/>
        <v>0</v>
      </c>
      <c r="CG233" s="43"/>
      <c r="CH233" s="62">
        <f t="shared" si="1020"/>
        <v>0</v>
      </c>
      <c r="CI233" s="51"/>
      <c r="CJ233" s="62">
        <f t="shared" si="1021"/>
        <v>0</v>
      </c>
      <c r="CK233" s="51"/>
      <c r="CL233" s="62">
        <f t="shared" si="1022"/>
        <v>0</v>
      </c>
      <c r="CM233" s="51"/>
      <c r="CN233" s="62">
        <f t="shared" si="1023"/>
        <v>0</v>
      </c>
      <c r="CO233" s="51"/>
      <c r="CP233" s="62">
        <f t="shared" si="1024"/>
        <v>0</v>
      </c>
      <c r="CQ233" s="51"/>
      <c r="CR233" s="62">
        <f t="shared" si="1025"/>
        <v>0</v>
      </c>
      <c r="CS233" s="75"/>
      <c r="CT233" s="116"/>
      <c r="CU233" s="43"/>
      <c r="CV233" s="43"/>
      <c r="CW233" s="43"/>
      <c r="CX233" s="43"/>
      <c r="CY233" s="43"/>
      <c r="CZ233" s="43"/>
      <c r="DA233" s="43"/>
      <c r="DB233" s="43"/>
      <c r="DC233" s="43"/>
      <c r="DD233" s="43"/>
      <c r="DE233" s="50">
        <f t="shared" si="964"/>
        <v>0</v>
      </c>
      <c r="DF233" s="50">
        <f t="shared" si="964"/>
        <v>0</v>
      </c>
    </row>
    <row r="234" spans="1:110" s="6" customFormat="1" ht="45" x14ac:dyDescent="0.25">
      <c r="A234" s="70"/>
      <c r="B234" s="70">
        <v>188</v>
      </c>
      <c r="C234" s="70" t="s">
        <v>558</v>
      </c>
      <c r="D234" s="159" t="s">
        <v>559</v>
      </c>
      <c r="E234" s="36">
        <v>15030</v>
      </c>
      <c r="F234" s="161">
        <v>73.34</v>
      </c>
      <c r="G234" s="103">
        <v>4.0000000000000002E-4</v>
      </c>
      <c r="H234" s="77">
        <v>1</v>
      </c>
      <c r="I234" s="78"/>
      <c r="J234" s="78"/>
      <c r="K234" s="41">
        <v>1.4</v>
      </c>
      <c r="L234" s="41">
        <v>1.68</v>
      </c>
      <c r="M234" s="41">
        <v>2.23</v>
      </c>
      <c r="N234" s="42">
        <v>2.57</v>
      </c>
      <c r="O234" s="43"/>
      <c r="P234" s="62">
        <f t="shared" si="1006"/>
        <v>0</v>
      </c>
      <c r="Q234" s="51"/>
      <c r="R234" s="43"/>
      <c r="S234" s="51"/>
      <c r="T234" s="43"/>
      <c r="U234" s="43"/>
      <c r="V234" s="43"/>
      <c r="W234" s="51"/>
      <c r="X234" s="43"/>
      <c r="Y234" s="51"/>
      <c r="Z234" s="43"/>
      <c r="AA234" s="36"/>
      <c r="AB234" s="43"/>
      <c r="AC234" s="51"/>
      <c r="AD234" s="43"/>
      <c r="AE234" s="51"/>
      <c r="AF234" s="43"/>
      <c r="AG234" s="51"/>
      <c r="AH234" s="62">
        <f t="shared" si="1007"/>
        <v>0</v>
      </c>
      <c r="AI234" s="43"/>
      <c r="AJ234" s="43"/>
      <c r="AK234" s="51"/>
      <c r="AL234" s="44">
        <f t="shared" si="940"/>
        <v>0</v>
      </c>
      <c r="AM234" s="36"/>
      <c r="AN234" s="43"/>
      <c r="AO234" s="51"/>
      <c r="AP234" s="43"/>
      <c r="AQ234" s="51"/>
      <c r="AR234" s="43"/>
      <c r="AS234" s="51"/>
      <c r="AT234" s="43"/>
      <c r="AU234" s="51"/>
      <c r="AV234" s="43"/>
      <c r="AW234" s="51"/>
      <c r="AX234" s="43"/>
      <c r="AY234" s="51"/>
      <c r="AZ234" s="43"/>
      <c r="BA234" s="51"/>
      <c r="BB234" s="43"/>
      <c r="BC234" s="51"/>
      <c r="BD234" s="62">
        <f t="shared" si="1008"/>
        <v>0</v>
      </c>
      <c r="BE234" s="51"/>
      <c r="BF234" s="62">
        <f t="shared" si="1009"/>
        <v>0</v>
      </c>
      <c r="BG234" s="51"/>
      <c r="BH234" s="62">
        <f t="shared" si="1010"/>
        <v>0</v>
      </c>
      <c r="BI234" s="51"/>
      <c r="BJ234" s="62">
        <f t="shared" si="1011"/>
        <v>0</v>
      </c>
      <c r="BK234" s="51"/>
      <c r="BL234" s="62">
        <f t="shared" si="1011"/>
        <v>0</v>
      </c>
      <c r="BM234" s="51"/>
      <c r="BN234" s="62">
        <f t="shared" si="1012"/>
        <v>0</v>
      </c>
      <c r="BO234" s="51"/>
      <c r="BP234" s="62">
        <f t="shared" si="1012"/>
        <v>0</v>
      </c>
      <c r="BQ234" s="95"/>
      <c r="BR234" s="62">
        <f t="shared" si="1013"/>
        <v>0</v>
      </c>
      <c r="BS234" s="75"/>
      <c r="BT234" s="62">
        <f t="shared" si="1014"/>
        <v>0</v>
      </c>
      <c r="BU234" s="43"/>
      <c r="BV234" s="62">
        <f t="shared" si="1027"/>
        <v>0</v>
      </c>
      <c r="BW234" s="53"/>
      <c r="BX234" s="62">
        <f t="shared" si="1027"/>
        <v>0</v>
      </c>
      <c r="BY234" s="51"/>
      <c r="BZ234" s="62">
        <f t="shared" si="1016"/>
        <v>0</v>
      </c>
      <c r="CA234" s="74"/>
      <c r="CB234" s="62">
        <f t="shared" si="1017"/>
        <v>0</v>
      </c>
      <c r="CC234" s="75"/>
      <c r="CD234" s="62">
        <f t="shared" si="1018"/>
        <v>0</v>
      </c>
      <c r="CE234" s="51"/>
      <c r="CF234" s="62">
        <f t="shared" si="1019"/>
        <v>0</v>
      </c>
      <c r="CG234" s="43"/>
      <c r="CH234" s="62">
        <f t="shared" si="1020"/>
        <v>0</v>
      </c>
      <c r="CI234" s="51"/>
      <c r="CJ234" s="62">
        <f t="shared" si="1021"/>
        <v>0</v>
      </c>
      <c r="CK234" s="51"/>
      <c r="CL234" s="62">
        <f t="shared" si="1022"/>
        <v>0</v>
      </c>
      <c r="CM234" s="51"/>
      <c r="CN234" s="62">
        <f t="shared" si="1023"/>
        <v>0</v>
      </c>
      <c r="CO234" s="51"/>
      <c r="CP234" s="62">
        <f t="shared" si="1024"/>
        <v>0</v>
      </c>
      <c r="CQ234" s="51"/>
      <c r="CR234" s="62">
        <f t="shared" si="1025"/>
        <v>0</v>
      </c>
      <c r="CS234" s="75"/>
      <c r="CT234" s="116"/>
      <c r="CU234" s="43"/>
      <c r="CV234" s="43"/>
      <c r="CW234" s="43"/>
      <c r="CX234" s="43"/>
      <c r="CY234" s="43"/>
      <c r="CZ234" s="43"/>
      <c r="DA234" s="43"/>
      <c r="DB234" s="43"/>
      <c r="DC234" s="43"/>
      <c r="DD234" s="43"/>
      <c r="DE234" s="50">
        <f t="shared" si="964"/>
        <v>0</v>
      </c>
      <c r="DF234" s="50">
        <f t="shared" si="964"/>
        <v>0</v>
      </c>
    </row>
    <row r="235" spans="1:110" s="6" customFormat="1" ht="45" x14ac:dyDescent="0.25">
      <c r="A235" s="70"/>
      <c r="B235" s="70">
        <v>189</v>
      </c>
      <c r="C235" s="70" t="s">
        <v>560</v>
      </c>
      <c r="D235" s="159" t="s">
        <v>561</v>
      </c>
      <c r="E235" s="36">
        <v>15030</v>
      </c>
      <c r="F235" s="161">
        <v>150.29</v>
      </c>
      <c r="G235" s="103">
        <v>2.0000000000000001E-4</v>
      </c>
      <c r="H235" s="77">
        <v>1</v>
      </c>
      <c r="I235" s="78"/>
      <c r="J235" s="78"/>
      <c r="K235" s="41">
        <v>1.4</v>
      </c>
      <c r="L235" s="41">
        <v>1.68</v>
      </c>
      <c r="M235" s="41">
        <v>2.23</v>
      </c>
      <c r="N235" s="42">
        <v>2.57</v>
      </c>
      <c r="O235" s="43"/>
      <c r="P235" s="62">
        <f t="shared" si="1006"/>
        <v>0</v>
      </c>
      <c r="Q235" s="51"/>
      <c r="R235" s="43"/>
      <c r="S235" s="51"/>
      <c r="T235" s="43"/>
      <c r="U235" s="43"/>
      <c r="V235" s="43"/>
      <c r="W235" s="51"/>
      <c r="X235" s="43"/>
      <c r="Y235" s="51"/>
      <c r="Z235" s="43"/>
      <c r="AA235" s="36"/>
      <c r="AB235" s="43"/>
      <c r="AC235" s="51"/>
      <c r="AD235" s="43"/>
      <c r="AE235" s="51"/>
      <c r="AF235" s="43"/>
      <c r="AG235" s="51"/>
      <c r="AH235" s="62">
        <f t="shared" si="1007"/>
        <v>0</v>
      </c>
      <c r="AI235" s="43"/>
      <c r="AJ235" s="43"/>
      <c r="AK235" s="51"/>
      <c r="AL235" s="44">
        <f t="shared" si="940"/>
        <v>0</v>
      </c>
      <c r="AM235" s="36"/>
      <c r="AN235" s="43"/>
      <c r="AO235" s="51"/>
      <c r="AP235" s="43"/>
      <c r="AQ235" s="51"/>
      <c r="AR235" s="43"/>
      <c r="AS235" s="51"/>
      <c r="AT235" s="43"/>
      <c r="AU235" s="51"/>
      <c r="AV235" s="43"/>
      <c r="AW235" s="51"/>
      <c r="AX235" s="43"/>
      <c r="AY235" s="51"/>
      <c r="AZ235" s="43"/>
      <c r="BA235" s="51"/>
      <c r="BB235" s="43"/>
      <c r="BC235" s="51"/>
      <c r="BD235" s="62">
        <f t="shared" si="1008"/>
        <v>0</v>
      </c>
      <c r="BE235" s="51"/>
      <c r="BF235" s="62">
        <f t="shared" si="1009"/>
        <v>0</v>
      </c>
      <c r="BG235" s="51"/>
      <c r="BH235" s="62">
        <f t="shared" si="1010"/>
        <v>0</v>
      </c>
      <c r="BI235" s="51"/>
      <c r="BJ235" s="62">
        <f t="shared" si="1011"/>
        <v>0</v>
      </c>
      <c r="BK235" s="51"/>
      <c r="BL235" s="62">
        <f t="shared" si="1011"/>
        <v>0</v>
      </c>
      <c r="BM235" s="51"/>
      <c r="BN235" s="62">
        <f t="shared" si="1012"/>
        <v>0</v>
      </c>
      <c r="BO235" s="51"/>
      <c r="BP235" s="62">
        <f t="shared" si="1012"/>
        <v>0</v>
      </c>
      <c r="BQ235" s="95"/>
      <c r="BR235" s="62">
        <f t="shared" si="1013"/>
        <v>0</v>
      </c>
      <c r="BS235" s="75"/>
      <c r="BT235" s="62">
        <f t="shared" si="1014"/>
        <v>0</v>
      </c>
      <c r="BU235" s="43"/>
      <c r="BV235" s="62">
        <f t="shared" si="1027"/>
        <v>0</v>
      </c>
      <c r="BW235" s="53"/>
      <c r="BX235" s="62">
        <f t="shared" si="1027"/>
        <v>0</v>
      </c>
      <c r="BY235" s="51"/>
      <c r="BZ235" s="62">
        <f t="shared" si="1016"/>
        <v>0</v>
      </c>
      <c r="CA235" s="74"/>
      <c r="CB235" s="62">
        <f t="shared" si="1017"/>
        <v>0</v>
      </c>
      <c r="CC235" s="75"/>
      <c r="CD235" s="62">
        <f t="shared" si="1018"/>
        <v>0</v>
      </c>
      <c r="CE235" s="51"/>
      <c r="CF235" s="62">
        <f t="shared" si="1019"/>
        <v>0</v>
      </c>
      <c r="CG235" s="43"/>
      <c r="CH235" s="62">
        <f t="shared" si="1020"/>
        <v>0</v>
      </c>
      <c r="CI235" s="51"/>
      <c r="CJ235" s="62">
        <f t="shared" si="1021"/>
        <v>0</v>
      </c>
      <c r="CK235" s="51"/>
      <c r="CL235" s="62">
        <f t="shared" si="1022"/>
        <v>0</v>
      </c>
      <c r="CM235" s="51"/>
      <c r="CN235" s="62">
        <f t="shared" si="1023"/>
        <v>0</v>
      </c>
      <c r="CO235" s="51"/>
      <c r="CP235" s="62">
        <f t="shared" si="1024"/>
        <v>0</v>
      </c>
      <c r="CQ235" s="51"/>
      <c r="CR235" s="62">
        <f t="shared" si="1025"/>
        <v>0</v>
      </c>
      <c r="CS235" s="75"/>
      <c r="CT235" s="116"/>
      <c r="CU235" s="43"/>
      <c r="CV235" s="43"/>
      <c r="CW235" s="43"/>
      <c r="CX235" s="43"/>
      <c r="CY235" s="43"/>
      <c r="CZ235" s="43"/>
      <c r="DA235" s="43"/>
      <c r="DB235" s="43"/>
      <c r="DC235" s="43"/>
      <c r="DD235" s="43"/>
      <c r="DE235" s="50">
        <f t="shared" si="964"/>
        <v>0</v>
      </c>
      <c r="DF235" s="50">
        <f t="shared" si="964"/>
        <v>0</v>
      </c>
    </row>
    <row r="236" spans="1:110" s="6" customFormat="1" ht="62.25" customHeight="1" x14ac:dyDescent="0.25">
      <c r="A236" s="70"/>
      <c r="B236" s="70">
        <v>190</v>
      </c>
      <c r="C236" s="70" t="s">
        <v>562</v>
      </c>
      <c r="D236" s="159" t="s">
        <v>563</v>
      </c>
      <c r="E236" s="36">
        <v>15030</v>
      </c>
      <c r="F236" s="161">
        <v>5.07</v>
      </c>
      <c r="G236" s="103"/>
      <c r="H236" s="77">
        <v>1</v>
      </c>
      <c r="I236" s="78"/>
      <c r="J236" s="78"/>
      <c r="K236" s="41">
        <v>1.4</v>
      </c>
      <c r="L236" s="41">
        <v>1.68</v>
      </c>
      <c r="M236" s="41">
        <v>2.23</v>
      </c>
      <c r="N236" s="42">
        <v>2.57</v>
      </c>
      <c r="O236" s="43"/>
      <c r="P236" s="116"/>
      <c r="Q236" s="51"/>
      <c r="R236" s="43"/>
      <c r="S236" s="51"/>
      <c r="T236" s="43"/>
      <c r="U236" s="43"/>
      <c r="V236" s="43"/>
      <c r="W236" s="51"/>
      <c r="X236" s="43"/>
      <c r="Y236" s="51"/>
      <c r="Z236" s="43"/>
      <c r="AA236" s="36"/>
      <c r="AB236" s="43"/>
      <c r="AC236" s="51"/>
      <c r="AD236" s="43"/>
      <c r="AE236" s="51"/>
      <c r="AF236" s="43"/>
      <c r="AG236" s="51"/>
      <c r="AH236" s="43"/>
      <c r="AI236" s="43"/>
      <c r="AJ236" s="43"/>
      <c r="AK236" s="51"/>
      <c r="AL236" s="44">
        <f t="shared" si="940"/>
        <v>0</v>
      </c>
      <c r="AM236" s="36"/>
      <c r="AN236" s="43"/>
      <c r="AO236" s="51"/>
      <c r="AP236" s="43"/>
      <c r="AQ236" s="51"/>
      <c r="AR236" s="43"/>
      <c r="AS236" s="51"/>
      <c r="AT236" s="43"/>
      <c r="AU236" s="51"/>
      <c r="AV236" s="43"/>
      <c r="AW236" s="51"/>
      <c r="AX236" s="43"/>
      <c r="AY236" s="51"/>
      <c r="AZ236" s="43"/>
      <c r="BA236" s="51"/>
      <c r="BB236" s="43"/>
      <c r="BC236" s="51"/>
      <c r="BD236" s="44">
        <f>SUM(BC236*$E236*$F236*$H236*$K236*BD$10)</f>
        <v>0</v>
      </c>
      <c r="BE236" s="51"/>
      <c r="BF236" s="44">
        <f>SUM(BE236*$E236*$F236*$H236*$K236*BF$10)</f>
        <v>0</v>
      </c>
      <c r="BG236" s="51"/>
      <c r="BH236" s="44">
        <f>SUM(BG236*$E236*$F236*$H236*$K236*BH$10)</f>
        <v>0</v>
      </c>
      <c r="BI236" s="51"/>
      <c r="BJ236" s="44">
        <f>SUM(BI236*$E236*$F236*$H236*$K236*BJ$10)</f>
        <v>0</v>
      </c>
      <c r="BK236" s="51"/>
      <c r="BL236" s="44">
        <f>SUM(BK236*$E236*$F236*$H236*$K236*BL$10)</f>
        <v>0</v>
      </c>
      <c r="BM236" s="51"/>
      <c r="BN236" s="44">
        <f>BM236*$E236*$F236*$H236*$L236*BN$10</f>
        <v>0</v>
      </c>
      <c r="BO236" s="51"/>
      <c r="BP236" s="44">
        <f>BO236*$E236*$F236*$H236*$L236*BP$10</f>
        <v>0</v>
      </c>
      <c r="BQ236" s="95"/>
      <c r="BR236" s="44">
        <f>BQ236*$E236*$F236*$H236*$L236*BR$10</f>
        <v>0</v>
      </c>
      <c r="BS236" s="75"/>
      <c r="BT236" s="44">
        <f>BS236*$E236*$F236*$H236*$L236*BT$10</f>
        <v>0</v>
      </c>
      <c r="BU236" s="43"/>
      <c r="BV236" s="44">
        <f>BU236*$E236*$F236*$H236*$L236*BV$10</f>
        <v>0</v>
      </c>
      <c r="BW236" s="53"/>
      <c r="BX236" s="44">
        <f>BW236*$E236*$F236*$H236*$L236*BX$10</f>
        <v>0</v>
      </c>
      <c r="BY236" s="51"/>
      <c r="BZ236" s="44">
        <f>BY236*$E236*$F236*$H236*$L236*BZ$10</f>
        <v>0</v>
      </c>
      <c r="CA236" s="74"/>
      <c r="CB236" s="44">
        <f>CA236*$E236*$F236*$H236*$L236*CB$10</f>
        <v>0</v>
      </c>
      <c r="CC236" s="75"/>
      <c r="CD236" s="44">
        <f>CC236*$E236*$F236*$H236*$L236*CD$10</f>
        <v>0</v>
      </c>
      <c r="CE236" s="51"/>
      <c r="CF236" s="44">
        <f>CE236*$E236*$F236*$H236*$L236*CF$10</f>
        <v>0</v>
      </c>
      <c r="CG236" s="43"/>
      <c r="CH236" s="44">
        <f>CG236*$E236*$F236*$H236*$L236*CH$10</f>
        <v>0</v>
      </c>
      <c r="CI236" s="51"/>
      <c r="CJ236" s="44">
        <f>CI236*$E236*$F236*$H236*$L236*CJ$10</f>
        <v>0</v>
      </c>
      <c r="CK236" s="51"/>
      <c r="CL236" s="44">
        <f>CK236*$E236*$F236*$H236*$L236*CL$10</f>
        <v>0</v>
      </c>
      <c r="CM236" s="51"/>
      <c r="CN236" s="44">
        <f>CM236*$E236*$F236*$H236*$L236*CN$10</f>
        <v>0</v>
      </c>
      <c r="CO236" s="51"/>
      <c r="CP236" s="44">
        <f>CO236*$E236*$F236*$H236*$L236*CP$10</f>
        <v>0</v>
      </c>
      <c r="CQ236" s="51"/>
      <c r="CR236" s="44">
        <f>CQ236*$E236*$F236*$H236*$M236*CR$10</f>
        <v>0</v>
      </c>
      <c r="CS236" s="75"/>
      <c r="CT236" s="116"/>
      <c r="CU236" s="43"/>
      <c r="CV236" s="43"/>
      <c r="CW236" s="43"/>
      <c r="CX236" s="43"/>
      <c r="CY236" s="43"/>
      <c r="CZ236" s="43"/>
      <c r="DA236" s="43"/>
      <c r="DB236" s="43"/>
      <c r="DC236" s="43"/>
      <c r="DD236" s="43"/>
      <c r="DE236" s="50">
        <f t="shared" si="964"/>
        <v>0</v>
      </c>
      <c r="DF236" s="50">
        <f t="shared" si="964"/>
        <v>0</v>
      </c>
    </row>
    <row r="237" spans="1:110" ht="15" x14ac:dyDescent="0.25">
      <c r="A237" s="163">
        <v>37</v>
      </c>
      <c r="B237" s="163"/>
      <c r="C237" s="190" t="s">
        <v>564</v>
      </c>
      <c r="D237" s="169" t="s">
        <v>565</v>
      </c>
      <c r="E237" s="175">
        <v>15030</v>
      </c>
      <c r="F237" s="191"/>
      <c r="G237" s="177"/>
      <c r="H237" s="167"/>
      <c r="I237" s="146"/>
      <c r="J237" s="146"/>
      <c r="K237" s="41">
        <v>1.4</v>
      </c>
      <c r="L237" s="41">
        <v>1.68</v>
      </c>
      <c r="M237" s="41">
        <v>2.23</v>
      </c>
      <c r="N237" s="42">
        <v>2.57</v>
      </c>
      <c r="O237" s="181">
        <f t="shared" ref="O237:AB237" si="1028">SUM(O238:O253)</f>
        <v>0</v>
      </c>
      <c r="P237" s="181">
        <f t="shared" si="1028"/>
        <v>0</v>
      </c>
      <c r="Q237" s="181">
        <f t="shared" si="1028"/>
        <v>0</v>
      </c>
      <c r="R237" s="181">
        <f t="shared" si="1028"/>
        <v>0</v>
      </c>
      <c r="S237" s="181">
        <f t="shared" si="1028"/>
        <v>0</v>
      </c>
      <c r="T237" s="181">
        <f t="shared" si="1028"/>
        <v>0</v>
      </c>
      <c r="U237" s="155">
        <f t="shared" si="1028"/>
        <v>0</v>
      </c>
      <c r="V237" s="155">
        <f t="shared" si="1028"/>
        <v>0</v>
      </c>
      <c r="W237" s="155">
        <f t="shared" si="1028"/>
        <v>0</v>
      </c>
      <c r="X237" s="155">
        <f t="shared" si="1028"/>
        <v>0</v>
      </c>
      <c r="Y237" s="155">
        <f t="shared" si="1028"/>
        <v>0</v>
      </c>
      <c r="Z237" s="155">
        <f t="shared" si="1028"/>
        <v>0</v>
      </c>
      <c r="AA237" s="155">
        <f t="shared" si="1028"/>
        <v>0</v>
      </c>
      <c r="AB237" s="155">
        <f t="shared" si="1028"/>
        <v>0</v>
      </c>
      <c r="AC237" s="155">
        <f t="shared" ref="AC237:CN237" si="1029">SUM(AC238:AC253)</f>
        <v>0</v>
      </c>
      <c r="AD237" s="155">
        <f t="shared" si="1029"/>
        <v>0</v>
      </c>
      <c r="AE237" s="155">
        <f t="shared" si="1029"/>
        <v>0</v>
      </c>
      <c r="AF237" s="155">
        <f t="shared" si="1029"/>
        <v>0</v>
      </c>
      <c r="AG237" s="155">
        <f t="shared" si="1029"/>
        <v>0</v>
      </c>
      <c r="AH237" s="155">
        <f t="shared" si="1029"/>
        <v>0</v>
      </c>
      <c r="AI237" s="155">
        <f t="shared" si="1029"/>
        <v>0</v>
      </c>
      <c r="AJ237" s="155">
        <f t="shared" si="1029"/>
        <v>0</v>
      </c>
      <c r="AK237" s="155">
        <f t="shared" si="1029"/>
        <v>0</v>
      </c>
      <c r="AL237" s="155">
        <f t="shared" si="1029"/>
        <v>0</v>
      </c>
      <c r="AM237" s="155">
        <f t="shared" si="1029"/>
        <v>0</v>
      </c>
      <c r="AN237" s="155">
        <f t="shared" si="1029"/>
        <v>0</v>
      </c>
      <c r="AO237" s="155">
        <f t="shared" si="1029"/>
        <v>0</v>
      </c>
      <c r="AP237" s="155">
        <f t="shared" si="1029"/>
        <v>0</v>
      </c>
      <c r="AQ237" s="155">
        <f t="shared" si="1029"/>
        <v>0</v>
      </c>
      <c r="AR237" s="155">
        <f t="shared" si="1029"/>
        <v>0</v>
      </c>
      <c r="AS237" s="155">
        <f t="shared" si="1029"/>
        <v>0</v>
      </c>
      <c r="AT237" s="155">
        <f t="shared" si="1029"/>
        <v>0</v>
      </c>
      <c r="AU237" s="155">
        <f t="shared" si="1029"/>
        <v>0</v>
      </c>
      <c r="AV237" s="155">
        <f t="shared" si="1029"/>
        <v>0</v>
      </c>
      <c r="AW237" s="155">
        <f t="shared" si="1029"/>
        <v>750</v>
      </c>
      <c r="AX237" s="155">
        <f t="shared" si="1029"/>
        <v>28062663.299999997</v>
      </c>
      <c r="AY237" s="155">
        <f t="shared" si="1029"/>
        <v>0</v>
      </c>
      <c r="AZ237" s="155">
        <f t="shared" si="1029"/>
        <v>0</v>
      </c>
      <c r="BA237" s="155">
        <f t="shared" si="1029"/>
        <v>0</v>
      </c>
      <c r="BB237" s="155">
        <f t="shared" si="1029"/>
        <v>0</v>
      </c>
      <c r="BC237" s="155">
        <f t="shared" si="1029"/>
        <v>0</v>
      </c>
      <c r="BD237" s="155">
        <f t="shared" si="1029"/>
        <v>0</v>
      </c>
      <c r="BE237" s="155">
        <f t="shared" si="1029"/>
        <v>0</v>
      </c>
      <c r="BF237" s="155">
        <f t="shared" si="1029"/>
        <v>0</v>
      </c>
      <c r="BG237" s="155">
        <f t="shared" si="1029"/>
        <v>0</v>
      </c>
      <c r="BH237" s="155">
        <f t="shared" si="1029"/>
        <v>0</v>
      </c>
      <c r="BI237" s="155">
        <f t="shared" si="1029"/>
        <v>0</v>
      </c>
      <c r="BJ237" s="155">
        <f t="shared" si="1029"/>
        <v>0</v>
      </c>
      <c r="BK237" s="155">
        <f t="shared" si="1029"/>
        <v>0</v>
      </c>
      <c r="BL237" s="155">
        <f t="shared" si="1029"/>
        <v>0</v>
      </c>
      <c r="BM237" s="155">
        <f t="shared" si="1029"/>
        <v>0</v>
      </c>
      <c r="BN237" s="155">
        <f t="shared" si="1029"/>
        <v>0</v>
      </c>
      <c r="BO237" s="155">
        <f t="shared" si="1029"/>
        <v>0</v>
      </c>
      <c r="BP237" s="155">
        <f t="shared" si="1029"/>
        <v>0</v>
      </c>
      <c r="BQ237" s="155">
        <f t="shared" si="1029"/>
        <v>0</v>
      </c>
      <c r="BR237" s="155">
        <f t="shared" si="1029"/>
        <v>0</v>
      </c>
      <c r="BS237" s="155">
        <f t="shared" si="1029"/>
        <v>0</v>
      </c>
      <c r="BT237" s="155">
        <f t="shared" si="1029"/>
        <v>0</v>
      </c>
      <c r="BU237" s="155">
        <f t="shared" si="1029"/>
        <v>0</v>
      </c>
      <c r="BV237" s="155">
        <f t="shared" si="1029"/>
        <v>0</v>
      </c>
      <c r="BW237" s="155">
        <f t="shared" si="1029"/>
        <v>0</v>
      </c>
      <c r="BX237" s="155">
        <f t="shared" si="1029"/>
        <v>0</v>
      </c>
      <c r="BY237" s="155">
        <f t="shared" si="1029"/>
        <v>0</v>
      </c>
      <c r="BZ237" s="155">
        <f t="shared" si="1029"/>
        <v>0</v>
      </c>
      <c r="CA237" s="155">
        <f t="shared" si="1029"/>
        <v>0</v>
      </c>
      <c r="CB237" s="155">
        <f t="shared" si="1029"/>
        <v>0</v>
      </c>
      <c r="CC237" s="155">
        <f t="shared" si="1029"/>
        <v>0</v>
      </c>
      <c r="CD237" s="155">
        <f t="shared" si="1029"/>
        <v>0</v>
      </c>
      <c r="CE237" s="155">
        <f t="shared" si="1029"/>
        <v>0</v>
      </c>
      <c r="CF237" s="155">
        <f t="shared" si="1029"/>
        <v>0</v>
      </c>
      <c r="CG237" s="155">
        <f t="shared" si="1029"/>
        <v>0</v>
      </c>
      <c r="CH237" s="155">
        <f t="shared" si="1029"/>
        <v>0</v>
      </c>
      <c r="CI237" s="155">
        <f t="shared" si="1029"/>
        <v>0</v>
      </c>
      <c r="CJ237" s="155">
        <f t="shared" si="1029"/>
        <v>0</v>
      </c>
      <c r="CK237" s="155">
        <f t="shared" si="1029"/>
        <v>0</v>
      </c>
      <c r="CL237" s="155">
        <f t="shared" si="1029"/>
        <v>0</v>
      </c>
      <c r="CM237" s="155">
        <f t="shared" si="1029"/>
        <v>0</v>
      </c>
      <c r="CN237" s="155">
        <f t="shared" si="1029"/>
        <v>0</v>
      </c>
      <c r="CO237" s="155">
        <f t="shared" ref="CO237:DF237" si="1030">SUM(CO238:CO253)</f>
        <v>0</v>
      </c>
      <c r="CP237" s="155">
        <f t="shared" si="1030"/>
        <v>0</v>
      </c>
      <c r="CQ237" s="155">
        <f t="shared" si="1030"/>
        <v>0</v>
      </c>
      <c r="CR237" s="155">
        <f t="shared" si="1030"/>
        <v>0</v>
      </c>
      <c r="CS237" s="155">
        <f t="shared" si="1030"/>
        <v>0</v>
      </c>
      <c r="CT237" s="155">
        <f t="shared" si="1030"/>
        <v>0</v>
      </c>
      <c r="CU237" s="155">
        <f t="shared" si="1030"/>
        <v>0</v>
      </c>
      <c r="CV237" s="155">
        <f t="shared" si="1030"/>
        <v>0</v>
      </c>
      <c r="CW237" s="155">
        <f t="shared" si="1030"/>
        <v>0</v>
      </c>
      <c r="CX237" s="155">
        <f t="shared" si="1030"/>
        <v>0</v>
      </c>
      <c r="CY237" s="155">
        <f t="shared" si="1030"/>
        <v>0</v>
      </c>
      <c r="CZ237" s="155">
        <f t="shared" si="1030"/>
        <v>0</v>
      </c>
      <c r="DA237" s="155">
        <f t="shared" si="1030"/>
        <v>0</v>
      </c>
      <c r="DB237" s="155">
        <f t="shared" si="1030"/>
        <v>0</v>
      </c>
      <c r="DC237" s="155">
        <f t="shared" si="1030"/>
        <v>0</v>
      </c>
      <c r="DD237" s="155">
        <f t="shared" si="1030"/>
        <v>0</v>
      </c>
      <c r="DE237" s="155">
        <f t="shared" si="1030"/>
        <v>750</v>
      </c>
      <c r="DF237" s="155">
        <f t="shared" si="1030"/>
        <v>28062663.299999997</v>
      </c>
    </row>
    <row r="238" spans="1:110" s="6" customFormat="1" ht="45" x14ac:dyDescent="0.25">
      <c r="A238" s="70"/>
      <c r="B238" s="70">
        <v>191</v>
      </c>
      <c r="C238" s="71" t="s">
        <v>566</v>
      </c>
      <c r="D238" s="72" t="s">
        <v>567</v>
      </c>
      <c r="E238" s="36">
        <v>15030</v>
      </c>
      <c r="F238" s="102">
        <v>1.98</v>
      </c>
      <c r="G238" s="38"/>
      <c r="H238" s="39">
        <v>1</v>
      </c>
      <c r="I238" s="40"/>
      <c r="J238" s="40"/>
      <c r="K238" s="41">
        <v>1.4</v>
      </c>
      <c r="L238" s="41">
        <v>1.68</v>
      </c>
      <c r="M238" s="41">
        <v>2.23</v>
      </c>
      <c r="N238" s="42">
        <v>2.57</v>
      </c>
      <c r="O238" s="51"/>
      <c r="P238" s="44">
        <f>SUM(O238*$E238*$F238*$H238*$K238*$P$10)</f>
        <v>0</v>
      </c>
      <c r="Q238" s="45"/>
      <c r="R238" s="44">
        <f t="shared" ref="R238:R241" si="1031">SUM(Q238*$E238*$F238*$H238*$K238*$R$10)</f>
        <v>0</v>
      </c>
      <c r="S238" s="45"/>
      <c r="T238" s="44">
        <f t="shared" ref="T238:T241" si="1032">SUM(S238*$E238*$F238*$H238*$K238*T$10)</f>
        <v>0</v>
      </c>
      <c r="U238" s="45"/>
      <c r="V238" s="44">
        <f>SUM(U238*$E238*$F238*$H238*$K238*$V$10)</f>
        <v>0</v>
      </c>
      <c r="W238" s="45"/>
      <c r="X238" s="44"/>
      <c r="Y238" s="45"/>
      <c r="Z238" s="44"/>
      <c r="AA238" s="36"/>
      <c r="AB238" s="44"/>
      <c r="AC238" s="45"/>
      <c r="AD238" s="44"/>
      <c r="AE238" s="45">
        <v>0</v>
      </c>
      <c r="AF238" s="44">
        <v>0</v>
      </c>
      <c r="AG238" s="45">
        <v>0</v>
      </c>
      <c r="AH238" s="44">
        <v>0</v>
      </c>
      <c r="AI238" s="45">
        <v>0</v>
      </c>
      <c r="AJ238" s="44">
        <f t="shared" ref="AJ238:AJ253" si="1033">AI238*$E238*$F238*$H238*$L238*AJ$10</f>
        <v>0</v>
      </c>
      <c r="AK238" s="45"/>
      <c r="AL238" s="44">
        <f t="shared" ref="AL238:AL253" si="1034">AK238*$E238*$F238*$H238*$L238*AL$10</f>
        <v>0</v>
      </c>
      <c r="AM238" s="36"/>
      <c r="AN238" s="44">
        <f>SUM(AM238*$E238*$F238*$H238*$K238*$AN$10)</f>
        <v>0</v>
      </c>
      <c r="AO238" s="45"/>
      <c r="AP238" s="44">
        <f t="shared" ref="AP238:AP253" si="1035">SUM(AO238*$E238*$F238*$H238*$K238*AP$10)</f>
        <v>0</v>
      </c>
      <c r="AQ238" s="45"/>
      <c r="AR238" s="44">
        <f t="shared" ref="AR238:AR241" si="1036">SUM(AQ238*$E238*$F238*$H238*$K238*AR$10)</f>
        <v>0</v>
      </c>
      <c r="AS238" s="45"/>
      <c r="AT238" s="44">
        <f>SUM(AS238*$E238*$F238*$H238*$K238*$AH$10)</f>
        <v>0</v>
      </c>
      <c r="AU238" s="45"/>
      <c r="AV238" s="44">
        <f t="shared" ref="AV238:AV241" si="1037">SUM(AU238*$E238*$F238*$H238*$K238*AV$10)</f>
        <v>0</v>
      </c>
      <c r="AW238" s="44">
        <v>5</v>
      </c>
      <c r="AX238" s="44">
        <f t="shared" ref="AX238:AX253" si="1038">SUM(AW238*$E238*$F238*$H238*$K238*AX$10)</f>
        <v>208315.8</v>
      </c>
      <c r="AY238" s="45"/>
      <c r="AZ238" s="44">
        <f>SUM(AY238*$E238*$F238*$H238*$K238*$AZ$10)</f>
        <v>0</v>
      </c>
      <c r="BA238" s="45"/>
      <c r="BB238" s="44">
        <f>SUM(BA238*$E238*$F238*$H238*$K238*$AL$10)</f>
        <v>0</v>
      </c>
      <c r="BC238" s="45"/>
      <c r="BD238" s="44">
        <f t="shared" ref="BD238:BD253" si="1039">SUM(BC238*$E238*$F238*$H238*$K238*BD$10)</f>
        <v>0</v>
      </c>
      <c r="BE238" s="45"/>
      <c r="BF238" s="44">
        <f t="shared" ref="BF238:BF253" si="1040">SUM(BE238*$E238*$F238*$H238*$K238*BF$10)</f>
        <v>0</v>
      </c>
      <c r="BG238" s="45"/>
      <c r="BH238" s="44">
        <f t="shared" ref="BH238:BH253" si="1041">SUM(BG238*$E238*$F238*$H238*$K238*BH$10)</f>
        <v>0</v>
      </c>
      <c r="BI238" s="45"/>
      <c r="BJ238" s="44">
        <f t="shared" ref="BJ238:BL253" si="1042">SUM(BI238*$E238*$F238*$H238*$K238*BJ$10)</f>
        <v>0</v>
      </c>
      <c r="BK238" s="45"/>
      <c r="BL238" s="44">
        <f t="shared" si="1042"/>
        <v>0</v>
      </c>
      <c r="BM238" s="45"/>
      <c r="BN238" s="44">
        <f t="shared" ref="BN238:BP253" si="1043">BM238*$E238*$F238*$H238*$L238*BN$10</f>
        <v>0</v>
      </c>
      <c r="BO238" s="45"/>
      <c r="BP238" s="44">
        <f t="shared" si="1043"/>
        <v>0</v>
      </c>
      <c r="BQ238" s="81"/>
      <c r="BR238" s="44">
        <f t="shared" ref="BR238:BR253" si="1044">BQ238*$E238*$F238*$H238*$L238*BR$10</f>
        <v>0</v>
      </c>
      <c r="BS238" s="45"/>
      <c r="BT238" s="44">
        <f t="shared" ref="BT238:BT253" si="1045">BS238*$E238*$F238*$H238*$L238*BT$10</f>
        <v>0</v>
      </c>
      <c r="BU238" s="45"/>
      <c r="BV238" s="44">
        <f t="shared" ref="BV238:BX253" si="1046">BU238*$E238*$F238*$H238*$L238*BV$10</f>
        <v>0</v>
      </c>
      <c r="BW238" s="48"/>
      <c r="BX238" s="44">
        <f t="shared" si="1046"/>
        <v>0</v>
      </c>
      <c r="BY238" s="45"/>
      <c r="BZ238" s="44">
        <f t="shared" ref="BZ238:BZ253" si="1047">BY238*$E238*$F238*$H238*$L238*BZ$10</f>
        <v>0</v>
      </c>
      <c r="CA238" s="48"/>
      <c r="CB238" s="44">
        <f t="shared" ref="CB238:CB253" si="1048">CA238*$E238*$F238*$H238*$L238*CB$10</f>
        <v>0</v>
      </c>
      <c r="CC238" s="45"/>
      <c r="CD238" s="44">
        <f t="shared" ref="CD238:CD253" si="1049">CC238*$E238*$F238*$H238*$L238*CD$10</f>
        <v>0</v>
      </c>
      <c r="CE238" s="45"/>
      <c r="CF238" s="44">
        <f t="shared" ref="CF238:CF253" si="1050">CE238*$E238*$F238*$H238*$L238*CF$10</f>
        <v>0</v>
      </c>
      <c r="CG238" s="44"/>
      <c r="CH238" s="44">
        <f t="shared" ref="CH238:CH253" si="1051">CG238*$E238*$F238*$H238*$L238*CH$10</f>
        <v>0</v>
      </c>
      <c r="CI238" s="45"/>
      <c r="CJ238" s="44">
        <f t="shared" ref="CJ238:CJ253" si="1052">CI238*$E238*$F238*$H238*$L238*CJ$10</f>
        <v>0</v>
      </c>
      <c r="CK238" s="45"/>
      <c r="CL238" s="44">
        <f t="shared" ref="CL238:CL253" si="1053">CK238*$E238*$F238*$H238*$L238*CL$10</f>
        <v>0</v>
      </c>
      <c r="CM238" s="45"/>
      <c r="CN238" s="44">
        <f t="shared" ref="CN238:CN253" si="1054">CM238*$E238*$F238*$H238*$L238*CN$10</f>
        <v>0</v>
      </c>
      <c r="CO238" s="45"/>
      <c r="CP238" s="44">
        <f t="shared" ref="CP238:CP253" si="1055">CO238*$E238*$F238*$H238*$L238*CP$10</f>
        <v>0</v>
      </c>
      <c r="CQ238" s="45"/>
      <c r="CR238" s="44">
        <f t="shared" ref="CR238:CR253" si="1056">CQ238*$E238*$F238*$H238*$M238*CR$10</f>
        <v>0</v>
      </c>
      <c r="CS238" s="45"/>
      <c r="CT238" s="44">
        <f t="shared" ref="CT238:CT241" si="1057">CS238*$E238*$F238*$H238*$N238*$CT$10</f>
        <v>0</v>
      </c>
      <c r="CU238" s="44"/>
      <c r="CV238" s="44"/>
      <c r="CW238" s="44"/>
      <c r="CX238" s="44"/>
      <c r="CY238" s="44"/>
      <c r="CZ238" s="44"/>
      <c r="DA238" s="44"/>
      <c r="DB238" s="44"/>
      <c r="DC238" s="44"/>
      <c r="DD238" s="44"/>
      <c r="DE238" s="50">
        <f t="shared" ref="DE238:DF253" si="1058">SUM(Q238+O238+S238+U238+AC238+Y238+W238+AE238+AI238+AG238+AK238+AQ238+BM238+BS238+AO238+BA238+BC238+CE238+CG238+CC238+CI238+CK238+BW238+BY238+AS238+AU238+AW238+BO238+BQ238+BU238+BE238+BG238+BI238+BK238+CA238+CM238+CO238+CQ238+CS238+CU238+CW238+DC238+DA238)</f>
        <v>5</v>
      </c>
      <c r="DF238" s="50">
        <f t="shared" si="1058"/>
        <v>208315.8</v>
      </c>
    </row>
    <row r="239" spans="1:110" s="6" customFormat="1" ht="45" x14ac:dyDescent="0.25">
      <c r="A239" s="70"/>
      <c r="B239" s="70">
        <v>192</v>
      </c>
      <c r="C239" s="71" t="s">
        <v>568</v>
      </c>
      <c r="D239" s="72" t="s">
        <v>569</v>
      </c>
      <c r="E239" s="36">
        <v>15030</v>
      </c>
      <c r="F239" s="102">
        <v>2.31</v>
      </c>
      <c r="G239" s="38"/>
      <c r="H239" s="39">
        <v>1</v>
      </c>
      <c r="I239" s="40"/>
      <c r="J239" s="40"/>
      <c r="K239" s="41">
        <v>1.4</v>
      </c>
      <c r="L239" s="41">
        <v>1.68</v>
      </c>
      <c r="M239" s="41">
        <v>2.23</v>
      </c>
      <c r="N239" s="42">
        <v>2.57</v>
      </c>
      <c r="O239" s="51"/>
      <c r="P239" s="44">
        <f>SUM(O239*$E239*$F239*$H239*$K239*$P$10)</f>
        <v>0</v>
      </c>
      <c r="Q239" s="45"/>
      <c r="R239" s="44">
        <f t="shared" si="1031"/>
        <v>0</v>
      </c>
      <c r="S239" s="45"/>
      <c r="T239" s="44">
        <f t="shared" si="1032"/>
        <v>0</v>
      </c>
      <c r="U239" s="45"/>
      <c r="V239" s="44">
        <f>SUM(U239*$E239*$F239*$H239*$K239*$V$10)</f>
        <v>0</v>
      </c>
      <c r="W239" s="45"/>
      <c r="X239" s="44"/>
      <c r="Y239" s="45"/>
      <c r="Z239" s="44"/>
      <c r="AA239" s="36">
        <v>0</v>
      </c>
      <c r="AB239" s="44">
        <v>0</v>
      </c>
      <c r="AC239" s="45">
        <v>0</v>
      </c>
      <c r="AD239" s="44">
        <v>0</v>
      </c>
      <c r="AE239" s="45">
        <v>0</v>
      </c>
      <c r="AF239" s="44">
        <v>0</v>
      </c>
      <c r="AG239" s="45">
        <v>0</v>
      </c>
      <c r="AH239" s="44">
        <v>0</v>
      </c>
      <c r="AI239" s="45">
        <v>0</v>
      </c>
      <c r="AJ239" s="44">
        <f t="shared" si="1033"/>
        <v>0</v>
      </c>
      <c r="AK239" s="45"/>
      <c r="AL239" s="44">
        <f t="shared" si="1034"/>
        <v>0</v>
      </c>
      <c r="AM239" s="36"/>
      <c r="AN239" s="44">
        <f>SUM(AM239*$E239*$F239*$H239*$K239*$AN$10)</f>
        <v>0</v>
      </c>
      <c r="AO239" s="45"/>
      <c r="AP239" s="44">
        <f t="shared" si="1035"/>
        <v>0</v>
      </c>
      <c r="AQ239" s="45"/>
      <c r="AR239" s="44">
        <f t="shared" si="1036"/>
        <v>0</v>
      </c>
      <c r="AS239" s="45"/>
      <c r="AT239" s="44">
        <f>SUM(AS239*$E239*$F239*$H239*$K239*$AH$10)</f>
        <v>0</v>
      </c>
      <c r="AU239" s="45"/>
      <c r="AV239" s="44">
        <f t="shared" si="1037"/>
        <v>0</v>
      </c>
      <c r="AW239" s="44">
        <v>5</v>
      </c>
      <c r="AX239" s="44">
        <f t="shared" si="1038"/>
        <v>243035.09999999998</v>
      </c>
      <c r="AY239" s="45"/>
      <c r="AZ239" s="44">
        <f>SUM(AY239*$E239*$F239*$H239*$K239*$AZ$10)</f>
        <v>0</v>
      </c>
      <c r="BA239" s="45"/>
      <c r="BB239" s="44">
        <f>SUM(BA239*$E239*$F239*$H239*$K239*$AL$10)</f>
        <v>0</v>
      </c>
      <c r="BC239" s="45"/>
      <c r="BD239" s="44">
        <f t="shared" si="1039"/>
        <v>0</v>
      </c>
      <c r="BE239" s="45"/>
      <c r="BF239" s="44">
        <f t="shared" si="1040"/>
        <v>0</v>
      </c>
      <c r="BG239" s="45"/>
      <c r="BH239" s="44">
        <f t="shared" si="1041"/>
        <v>0</v>
      </c>
      <c r="BI239" s="45"/>
      <c r="BJ239" s="44">
        <f t="shared" si="1042"/>
        <v>0</v>
      </c>
      <c r="BK239" s="45"/>
      <c r="BL239" s="44">
        <f t="shared" si="1042"/>
        <v>0</v>
      </c>
      <c r="BM239" s="45"/>
      <c r="BN239" s="44">
        <f t="shared" si="1043"/>
        <v>0</v>
      </c>
      <c r="BO239" s="45"/>
      <c r="BP239" s="44">
        <f t="shared" si="1043"/>
        <v>0</v>
      </c>
      <c r="BQ239" s="81"/>
      <c r="BR239" s="44">
        <f t="shared" si="1044"/>
        <v>0</v>
      </c>
      <c r="BS239" s="45"/>
      <c r="BT239" s="44">
        <f t="shared" si="1045"/>
        <v>0</v>
      </c>
      <c r="BU239" s="45"/>
      <c r="BV239" s="44">
        <f t="shared" si="1046"/>
        <v>0</v>
      </c>
      <c r="BW239" s="48"/>
      <c r="BX239" s="44">
        <f t="shared" si="1046"/>
        <v>0</v>
      </c>
      <c r="BY239" s="45"/>
      <c r="BZ239" s="44">
        <f t="shared" si="1047"/>
        <v>0</v>
      </c>
      <c r="CA239" s="48"/>
      <c r="CB239" s="44">
        <f t="shared" si="1048"/>
        <v>0</v>
      </c>
      <c r="CC239" s="45"/>
      <c r="CD239" s="44">
        <f t="shared" si="1049"/>
        <v>0</v>
      </c>
      <c r="CE239" s="45"/>
      <c r="CF239" s="44">
        <f t="shared" si="1050"/>
        <v>0</v>
      </c>
      <c r="CG239" s="44"/>
      <c r="CH239" s="44">
        <f t="shared" si="1051"/>
        <v>0</v>
      </c>
      <c r="CI239" s="45"/>
      <c r="CJ239" s="44">
        <f t="shared" si="1052"/>
        <v>0</v>
      </c>
      <c r="CK239" s="45"/>
      <c r="CL239" s="44">
        <f t="shared" si="1053"/>
        <v>0</v>
      </c>
      <c r="CM239" s="45"/>
      <c r="CN239" s="44">
        <f t="shared" si="1054"/>
        <v>0</v>
      </c>
      <c r="CO239" s="45"/>
      <c r="CP239" s="44">
        <f t="shared" si="1055"/>
        <v>0</v>
      </c>
      <c r="CQ239" s="45"/>
      <c r="CR239" s="44">
        <f t="shared" si="1056"/>
        <v>0</v>
      </c>
      <c r="CS239" s="45"/>
      <c r="CT239" s="44">
        <f t="shared" si="1057"/>
        <v>0</v>
      </c>
      <c r="CU239" s="44"/>
      <c r="CV239" s="44"/>
      <c r="CW239" s="44"/>
      <c r="CX239" s="44"/>
      <c r="CY239" s="44"/>
      <c r="CZ239" s="44"/>
      <c r="DA239" s="44"/>
      <c r="DB239" s="44"/>
      <c r="DC239" s="44"/>
      <c r="DD239" s="44"/>
      <c r="DE239" s="50">
        <f t="shared" si="1058"/>
        <v>5</v>
      </c>
      <c r="DF239" s="50">
        <f t="shared" si="1058"/>
        <v>243035.09999999998</v>
      </c>
    </row>
    <row r="240" spans="1:110" s="6" customFormat="1" ht="60" x14ac:dyDescent="0.25">
      <c r="A240" s="70"/>
      <c r="B240" s="70">
        <v>193</v>
      </c>
      <c r="C240" s="71" t="s">
        <v>570</v>
      </c>
      <c r="D240" s="72" t="s">
        <v>571</v>
      </c>
      <c r="E240" s="36">
        <v>15030</v>
      </c>
      <c r="F240" s="37">
        <v>1.52</v>
      </c>
      <c r="G240" s="38"/>
      <c r="H240" s="39">
        <v>1</v>
      </c>
      <c r="I240" s="40"/>
      <c r="J240" s="40"/>
      <c r="K240" s="41">
        <v>1.4</v>
      </c>
      <c r="L240" s="41">
        <v>1.68</v>
      </c>
      <c r="M240" s="41">
        <v>2.23</v>
      </c>
      <c r="N240" s="42">
        <v>2.57</v>
      </c>
      <c r="O240" s="51"/>
      <c r="P240" s="44">
        <f>SUM(O240*$E240*$F240*$H240*$K240*$P$10)</f>
        <v>0</v>
      </c>
      <c r="Q240" s="45"/>
      <c r="R240" s="44">
        <f t="shared" si="1031"/>
        <v>0</v>
      </c>
      <c r="S240" s="45"/>
      <c r="T240" s="44">
        <f t="shared" si="1032"/>
        <v>0</v>
      </c>
      <c r="U240" s="45"/>
      <c r="V240" s="44">
        <f>SUM(U240*$E240*$F240*$H240*$K240*$V$10)</f>
        <v>0</v>
      </c>
      <c r="W240" s="45"/>
      <c r="X240" s="44"/>
      <c r="Y240" s="45"/>
      <c r="Z240" s="44"/>
      <c r="AA240" s="36">
        <v>0</v>
      </c>
      <c r="AB240" s="44">
        <v>0</v>
      </c>
      <c r="AC240" s="45">
        <v>0</v>
      </c>
      <c r="AD240" s="44">
        <v>0</v>
      </c>
      <c r="AE240" s="45">
        <v>0</v>
      </c>
      <c r="AF240" s="44">
        <v>0</v>
      </c>
      <c r="AG240" s="45">
        <v>0</v>
      </c>
      <c r="AH240" s="44">
        <v>0</v>
      </c>
      <c r="AI240" s="45">
        <v>0</v>
      </c>
      <c r="AJ240" s="44">
        <f t="shared" si="1033"/>
        <v>0</v>
      </c>
      <c r="AK240" s="45"/>
      <c r="AL240" s="44">
        <f t="shared" si="1034"/>
        <v>0</v>
      </c>
      <c r="AM240" s="36"/>
      <c r="AN240" s="44">
        <f>SUM(AM240*$E240*$F240*$H240*$K240*$AN$10)</f>
        <v>0</v>
      </c>
      <c r="AO240" s="45"/>
      <c r="AP240" s="44">
        <f t="shared" si="1035"/>
        <v>0</v>
      </c>
      <c r="AQ240" s="45"/>
      <c r="AR240" s="44">
        <f t="shared" si="1036"/>
        <v>0</v>
      </c>
      <c r="AS240" s="45"/>
      <c r="AT240" s="44">
        <f>SUM(AS240*$E240*$F240*$H240*$K240*$AH$10)</f>
        <v>0</v>
      </c>
      <c r="AU240" s="45"/>
      <c r="AV240" s="44">
        <f t="shared" si="1037"/>
        <v>0</v>
      </c>
      <c r="AW240" s="44">
        <v>40</v>
      </c>
      <c r="AX240" s="44">
        <f t="shared" si="1038"/>
        <v>1279353.5999999999</v>
      </c>
      <c r="AY240" s="45"/>
      <c r="AZ240" s="44">
        <f>SUM(AY240*$E240*$F240*$H240*$K240*$AZ$10)</f>
        <v>0</v>
      </c>
      <c r="BA240" s="45"/>
      <c r="BB240" s="44">
        <f>SUM(BA240*$E240*$F240*$H240*$K240*$AL$10)</f>
        <v>0</v>
      </c>
      <c r="BC240" s="45"/>
      <c r="BD240" s="44">
        <f t="shared" si="1039"/>
        <v>0</v>
      </c>
      <c r="BE240" s="45"/>
      <c r="BF240" s="44">
        <f t="shared" si="1040"/>
        <v>0</v>
      </c>
      <c r="BG240" s="45"/>
      <c r="BH240" s="44">
        <f t="shared" si="1041"/>
        <v>0</v>
      </c>
      <c r="BI240" s="45"/>
      <c r="BJ240" s="44">
        <f t="shared" si="1042"/>
        <v>0</v>
      </c>
      <c r="BK240" s="45"/>
      <c r="BL240" s="44">
        <f t="shared" si="1042"/>
        <v>0</v>
      </c>
      <c r="BM240" s="45"/>
      <c r="BN240" s="44">
        <f t="shared" si="1043"/>
        <v>0</v>
      </c>
      <c r="BO240" s="45"/>
      <c r="BP240" s="44">
        <f t="shared" si="1043"/>
        <v>0</v>
      </c>
      <c r="BQ240" s="81"/>
      <c r="BR240" s="44">
        <f t="shared" si="1044"/>
        <v>0</v>
      </c>
      <c r="BS240" s="45"/>
      <c r="BT240" s="44">
        <f t="shared" si="1045"/>
        <v>0</v>
      </c>
      <c r="BU240" s="45"/>
      <c r="BV240" s="44">
        <f t="shared" si="1046"/>
        <v>0</v>
      </c>
      <c r="BW240" s="48"/>
      <c r="BX240" s="44">
        <f t="shared" si="1046"/>
        <v>0</v>
      </c>
      <c r="BY240" s="45"/>
      <c r="BZ240" s="44">
        <f t="shared" si="1047"/>
        <v>0</v>
      </c>
      <c r="CA240" s="48"/>
      <c r="CB240" s="44">
        <f t="shared" si="1048"/>
        <v>0</v>
      </c>
      <c r="CC240" s="45"/>
      <c r="CD240" s="44">
        <f t="shared" si="1049"/>
        <v>0</v>
      </c>
      <c r="CE240" s="45"/>
      <c r="CF240" s="44">
        <f t="shared" si="1050"/>
        <v>0</v>
      </c>
      <c r="CG240" s="44"/>
      <c r="CH240" s="44">
        <f t="shared" si="1051"/>
        <v>0</v>
      </c>
      <c r="CI240" s="45"/>
      <c r="CJ240" s="44">
        <f t="shared" si="1052"/>
        <v>0</v>
      </c>
      <c r="CK240" s="45"/>
      <c r="CL240" s="44">
        <f t="shared" si="1053"/>
        <v>0</v>
      </c>
      <c r="CM240" s="45"/>
      <c r="CN240" s="44">
        <f t="shared" si="1054"/>
        <v>0</v>
      </c>
      <c r="CO240" s="45"/>
      <c r="CP240" s="44">
        <f t="shared" si="1055"/>
        <v>0</v>
      </c>
      <c r="CQ240" s="45"/>
      <c r="CR240" s="44">
        <f t="shared" si="1056"/>
        <v>0</v>
      </c>
      <c r="CS240" s="45"/>
      <c r="CT240" s="44">
        <f t="shared" si="1057"/>
        <v>0</v>
      </c>
      <c r="CU240" s="44"/>
      <c r="CV240" s="44"/>
      <c r="CW240" s="44"/>
      <c r="CX240" s="44"/>
      <c r="CY240" s="44"/>
      <c r="CZ240" s="44"/>
      <c r="DA240" s="44"/>
      <c r="DB240" s="44"/>
      <c r="DC240" s="44"/>
      <c r="DD240" s="44"/>
      <c r="DE240" s="50">
        <f t="shared" si="1058"/>
        <v>40</v>
      </c>
      <c r="DF240" s="50">
        <f t="shared" si="1058"/>
        <v>1279353.5999999999</v>
      </c>
    </row>
    <row r="241" spans="1:110" s="6" customFormat="1" ht="60" x14ac:dyDescent="0.25">
      <c r="A241" s="70"/>
      <c r="B241" s="70">
        <v>194</v>
      </c>
      <c r="C241" s="71" t="s">
        <v>572</v>
      </c>
      <c r="D241" s="72" t="s">
        <v>573</v>
      </c>
      <c r="E241" s="36">
        <v>15030</v>
      </c>
      <c r="F241" s="37">
        <v>1.82</v>
      </c>
      <c r="G241" s="38"/>
      <c r="H241" s="39">
        <v>1</v>
      </c>
      <c r="I241" s="40"/>
      <c r="J241" s="40"/>
      <c r="K241" s="41">
        <v>1.4</v>
      </c>
      <c r="L241" s="41">
        <v>1.68</v>
      </c>
      <c r="M241" s="41">
        <v>2.23</v>
      </c>
      <c r="N241" s="42">
        <v>2.57</v>
      </c>
      <c r="O241" s="51"/>
      <c r="P241" s="44">
        <f>SUM(O241*$E241*$F241*$H241*$K241*$P$10)</f>
        <v>0</v>
      </c>
      <c r="Q241" s="45"/>
      <c r="R241" s="44">
        <f t="shared" si="1031"/>
        <v>0</v>
      </c>
      <c r="S241" s="45"/>
      <c r="T241" s="44">
        <f t="shared" si="1032"/>
        <v>0</v>
      </c>
      <c r="U241" s="45"/>
      <c r="V241" s="44">
        <f>SUM(U241*$E241*$F241*$H241*$K241*$V$10)</f>
        <v>0</v>
      </c>
      <c r="W241" s="45"/>
      <c r="X241" s="44"/>
      <c r="Y241" s="45"/>
      <c r="Z241" s="44"/>
      <c r="AA241" s="36">
        <v>0</v>
      </c>
      <c r="AB241" s="44">
        <v>0</v>
      </c>
      <c r="AC241" s="45">
        <v>0</v>
      </c>
      <c r="AD241" s="44">
        <v>0</v>
      </c>
      <c r="AE241" s="45">
        <v>0</v>
      </c>
      <c r="AF241" s="44">
        <v>0</v>
      </c>
      <c r="AG241" s="45">
        <v>0</v>
      </c>
      <c r="AH241" s="44">
        <v>0</v>
      </c>
      <c r="AI241" s="45">
        <v>0</v>
      </c>
      <c r="AJ241" s="44">
        <f t="shared" si="1033"/>
        <v>0</v>
      </c>
      <c r="AK241" s="45"/>
      <c r="AL241" s="44">
        <f t="shared" si="1034"/>
        <v>0</v>
      </c>
      <c r="AM241" s="36"/>
      <c r="AN241" s="44">
        <f>SUM(AM241*$E241*$F241*$H241*$K241*$AN$10)</f>
        <v>0</v>
      </c>
      <c r="AO241" s="45"/>
      <c r="AP241" s="44">
        <f t="shared" si="1035"/>
        <v>0</v>
      </c>
      <c r="AQ241" s="45"/>
      <c r="AR241" s="44">
        <f t="shared" si="1036"/>
        <v>0</v>
      </c>
      <c r="AS241" s="45"/>
      <c r="AT241" s="44">
        <f>SUM(AS241*$E241*$F241*$H241*$K241*$AH$10)</f>
        <v>0</v>
      </c>
      <c r="AU241" s="45"/>
      <c r="AV241" s="44">
        <f t="shared" si="1037"/>
        <v>0</v>
      </c>
      <c r="AW241" s="44">
        <v>30</v>
      </c>
      <c r="AX241" s="44">
        <f t="shared" si="1038"/>
        <v>1148893.2</v>
      </c>
      <c r="AY241" s="45"/>
      <c r="AZ241" s="44">
        <f>SUM(AY241*$E241*$F241*$H241*$K241*$AZ$10)</f>
        <v>0</v>
      </c>
      <c r="BA241" s="45"/>
      <c r="BB241" s="44">
        <f>SUM(BA241*$E241*$F241*$H241*$K241*$AL$10)</f>
        <v>0</v>
      </c>
      <c r="BC241" s="45"/>
      <c r="BD241" s="44">
        <f t="shared" si="1039"/>
        <v>0</v>
      </c>
      <c r="BE241" s="45"/>
      <c r="BF241" s="44">
        <f t="shared" si="1040"/>
        <v>0</v>
      </c>
      <c r="BG241" s="45"/>
      <c r="BH241" s="44">
        <f t="shared" si="1041"/>
        <v>0</v>
      </c>
      <c r="BI241" s="45"/>
      <c r="BJ241" s="44">
        <f t="shared" si="1042"/>
        <v>0</v>
      </c>
      <c r="BK241" s="45"/>
      <c r="BL241" s="44">
        <f t="shared" si="1042"/>
        <v>0</v>
      </c>
      <c r="BM241" s="45"/>
      <c r="BN241" s="44">
        <f t="shared" si="1043"/>
        <v>0</v>
      </c>
      <c r="BO241" s="45"/>
      <c r="BP241" s="44">
        <f t="shared" si="1043"/>
        <v>0</v>
      </c>
      <c r="BQ241" s="81"/>
      <c r="BR241" s="44">
        <f t="shared" si="1044"/>
        <v>0</v>
      </c>
      <c r="BS241" s="45"/>
      <c r="BT241" s="44">
        <f t="shared" si="1045"/>
        <v>0</v>
      </c>
      <c r="BU241" s="45"/>
      <c r="BV241" s="44">
        <f t="shared" si="1046"/>
        <v>0</v>
      </c>
      <c r="BW241" s="48"/>
      <c r="BX241" s="44">
        <f t="shared" si="1046"/>
        <v>0</v>
      </c>
      <c r="BY241" s="45"/>
      <c r="BZ241" s="44">
        <f t="shared" si="1047"/>
        <v>0</v>
      </c>
      <c r="CA241" s="48"/>
      <c r="CB241" s="44">
        <f t="shared" si="1048"/>
        <v>0</v>
      </c>
      <c r="CC241" s="45"/>
      <c r="CD241" s="44">
        <f t="shared" si="1049"/>
        <v>0</v>
      </c>
      <c r="CE241" s="45"/>
      <c r="CF241" s="44">
        <f t="shared" si="1050"/>
        <v>0</v>
      </c>
      <c r="CG241" s="44"/>
      <c r="CH241" s="44">
        <f t="shared" si="1051"/>
        <v>0</v>
      </c>
      <c r="CI241" s="45"/>
      <c r="CJ241" s="44">
        <f t="shared" si="1052"/>
        <v>0</v>
      </c>
      <c r="CK241" s="45"/>
      <c r="CL241" s="44">
        <f t="shared" si="1053"/>
        <v>0</v>
      </c>
      <c r="CM241" s="45"/>
      <c r="CN241" s="44">
        <f t="shared" si="1054"/>
        <v>0</v>
      </c>
      <c r="CO241" s="45"/>
      <c r="CP241" s="44">
        <f t="shared" si="1055"/>
        <v>0</v>
      </c>
      <c r="CQ241" s="45"/>
      <c r="CR241" s="44">
        <f t="shared" si="1056"/>
        <v>0</v>
      </c>
      <c r="CS241" s="45"/>
      <c r="CT241" s="44">
        <f t="shared" si="1057"/>
        <v>0</v>
      </c>
      <c r="CU241" s="44"/>
      <c r="CV241" s="44"/>
      <c r="CW241" s="44"/>
      <c r="CX241" s="44"/>
      <c r="CY241" s="44"/>
      <c r="CZ241" s="44"/>
      <c r="DA241" s="44"/>
      <c r="DB241" s="44"/>
      <c r="DC241" s="44"/>
      <c r="DD241" s="44"/>
      <c r="DE241" s="50">
        <f t="shared" si="1058"/>
        <v>30</v>
      </c>
      <c r="DF241" s="50">
        <f t="shared" si="1058"/>
        <v>1148893.2</v>
      </c>
    </row>
    <row r="242" spans="1:110" s="6" customFormat="1" ht="30" x14ac:dyDescent="0.25">
      <c r="A242" s="70"/>
      <c r="B242" s="70">
        <v>195</v>
      </c>
      <c r="C242" s="71" t="s">
        <v>574</v>
      </c>
      <c r="D242" s="72" t="s">
        <v>575</v>
      </c>
      <c r="E242" s="36">
        <v>15030</v>
      </c>
      <c r="F242" s="37">
        <v>1.39</v>
      </c>
      <c r="G242" s="38"/>
      <c r="H242" s="39">
        <v>1</v>
      </c>
      <c r="I242" s="40"/>
      <c r="J242" s="40"/>
      <c r="K242" s="41">
        <v>1.4</v>
      </c>
      <c r="L242" s="41">
        <v>1.68</v>
      </c>
      <c r="M242" s="41">
        <v>2.23</v>
      </c>
      <c r="N242" s="42">
        <v>2.57</v>
      </c>
      <c r="O242" s="51"/>
      <c r="P242" s="44"/>
      <c r="Q242" s="45"/>
      <c r="R242" s="44"/>
      <c r="S242" s="45"/>
      <c r="T242" s="44"/>
      <c r="U242" s="45"/>
      <c r="V242" s="44"/>
      <c r="W242" s="45"/>
      <c r="X242" s="44"/>
      <c r="Y242" s="45"/>
      <c r="Z242" s="44"/>
      <c r="AA242" s="36"/>
      <c r="AB242" s="44"/>
      <c r="AC242" s="45"/>
      <c r="AD242" s="44"/>
      <c r="AE242" s="45"/>
      <c r="AF242" s="44"/>
      <c r="AG242" s="45">
        <v>0</v>
      </c>
      <c r="AH242" s="44">
        <v>0</v>
      </c>
      <c r="AI242" s="45">
        <v>0</v>
      </c>
      <c r="AJ242" s="44">
        <f t="shared" si="1033"/>
        <v>0</v>
      </c>
      <c r="AK242" s="45"/>
      <c r="AL242" s="44">
        <f t="shared" si="1034"/>
        <v>0</v>
      </c>
      <c r="AM242" s="36"/>
      <c r="AN242" s="44"/>
      <c r="AO242" s="45"/>
      <c r="AP242" s="44">
        <f t="shared" si="1035"/>
        <v>0</v>
      </c>
      <c r="AQ242" s="45"/>
      <c r="AR242" s="44"/>
      <c r="AS242" s="45"/>
      <c r="AT242" s="44"/>
      <c r="AU242" s="45"/>
      <c r="AV242" s="44"/>
      <c r="AW242" s="44">
        <v>5</v>
      </c>
      <c r="AX242" s="44">
        <f t="shared" si="1038"/>
        <v>146241.89999999997</v>
      </c>
      <c r="AY242" s="45"/>
      <c r="AZ242" s="44"/>
      <c r="BA242" s="45"/>
      <c r="BB242" s="44"/>
      <c r="BC242" s="45"/>
      <c r="BD242" s="44">
        <f t="shared" si="1039"/>
        <v>0</v>
      </c>
      <c r="BE242" s="45"/>
      <c r="BF242" s="44">
        <f t="shared" si="1040"/>
        <v>0</v>
      </c>
      <c r="BG242" s="45"/>
      <c r="BH242" s="44">
        <f t="shared" si="1041"/>
        <v>0</v>
      </c>
      <c r="BI242" s="45"/>
      <c r="BJ242" s="44">
        <f t="shared" si="1042"/>
        <v>0</v>
      </c>
      <c r="BK242" s="45"/>
      <c r="BL242" s="44">
        <f t="shared" si="1042"/>
        <v>0</v>
      </c>
      <c r="BM242" s="45"/>
      <c r="BN242" s="44">
        <f t="shared" si="1043"/>
        <v>0</v>
      </c>
      <c r="BO242" s="45"/>
      <c r="BP242" s="44">
        <f t="shared" si="1043"/>
        <v>0</v>
      </c>
      <c r="BQ242" s="81"/>
      <c r="BR242" s="44">
        <f t="shared" si="1044"/>
        <v>0</v>
      </c>
      <c r="BS242" s="45"/>
      <c r="BT242" s="44">
        <f t="shared" si="1045"/>
        <v>0</v>
      </c>
      <c r="BU242" s="45"/>
      <c r="BV242" s="44">
        <f t="shared" si="1046"/>
        <v>0</v>
      </c>
      <c r="BW242" s="48"/>
      <c r="BX242" s="44">
        <f t="shared" si="1046"/>
        <v>0</v>
      </c>
      <c r="BY242" s="45"/>
      <c r="BZ242" s="44">
        <f t="shared" si="1047"/>
        <v>0</v>
      </c>
      <c r="CA242" s="48"/>
      <c r="CB242" s="44">
        <f t="shared" si="1048"/>
        <v>0</v>
      </c>
      <c r="CC242" s="45"/>
      <c r="CD242" s="44">
        <f t="shared" si="1049"/>
        <v>0</v>
      </c>
      <c r="CE242" s="45"/>
      <c r="CF242" s="44">
        <f t="shared" si="1050"/>
        <v>0</v>
      </c>
      <c r="CG242" s="44"/>
      <c r="CH242" s="44">
        <f t="shared" si="1051"/>
        <v>0</v>
      </c>
      <c r="CI242" s="45"/>
      <c r="CJ242" s="44">
        <f t="shared" si="1052"/>
        <v>0</v>
      </c>
      <c r="CK242" s="45"/>
      <c r="CL242" s="44">
        <f t="shared" si="1053"/>
        <v>0</v>
      </c>
      <c r="CM242" s="45"/>
      <c r="CN242" s="44">
        <f t="shared" si="1054"/>
        <v>0</v>
      </c>
      <c r="CO242" s="45"/>
      <c r="CP242" s="44">
        <f t="shared" si="1055"/>
        <v>0</v>
      </c>
      <c r="CQ242" s="45"/>
      <c r="CR242" s="44">
        <f t="shared" si="1056"/>
        <v>0</v>
      </c>
      <c r="CS242" s="45"/>
      <c r="CT242" s="44"/>
      <c r="CU242" s="44"/>
      <c r="CV242" s="44"/>
      <c r="CW242" s="44"/>
      <c r="CX242" s="44"/>
      <c r="CY242" s="44"/>
      <c r="CZ242" s="44"/>
      <c r="DA242" s="44"/>
      <c r="DB242" s="44"/>
      <c r="DC242" s="44"/>
      <c r="DD242" s="44"/>
      <c r="DE242" s="50">
        <f t="shared" si="1058"/>
        <v>5</v>
      </c>
      <c r="DF242" s="50">
        <f t="shared" si="1058"/>
        <v>146241.89999999997</v>
      </c>
    </row>
    <row r="243" spans="1:110" s="6" customFormat="1" ht="30" x14ac:dyDescent="0.25">
      <c r="A243" s="70"/>
      <c r="B243" s="70">
        <v>196</v>
      </c>
      <c r="C243" s="71" t="s">
        <v>576</v>
      </c>
      <c r="D243" s="72" t="s">
        <v>577</v>
      </c>
      <c r="E243" s="36">
        <v>15030</v>
      </c>
      <c r="F243" s="37">
        <v>1.67</v>
      </c>
      <c r="G243" s="38"/>
      <c r="H243" s="39">
        <v>1</v>
      </c>
      <c r="I243" s="40"/>
      <c r="J243" s="40"/>
      <c r="K243" s="41">
        <v>1.4</v>
      </c>
      <c r="L243" s="41">
        <v>1.68</v>
      </c>
      <c r="M243" s="41">
        <v>2.23</v>
      </c>
      <c r="N243" s="42">
        <v>2.57</v>
      </c>
      <c r="O243" s="51"/>
      <c r="P243" s="44"/>
      <c r="Q243" s="45"/>
      <c r="R243" s="44"/>
      <c r="S243" s="45"/>
      <c r="T243" s="44"/>
      <c r="U243" s="45"/>
      <c r="V243" s="44"/>
      <c r="W243" s="45"/>
      <c r="X243" s="44"/>
      <c r="Y243" s="45"/>
      <c r="Z243" s="44"/>
      <c r="AA243" s="36"/>
      <c r="AB243" s="44"/>
      <c r="AC243" s="45"/>
      <c r="AD243" s="44"/>
      <c r="AE243" s="45"/>
      <c r="AF243" s="44"/>
      <c r="AG243" s="45">
        <v>0</v>
      </c>
      <c r="AH243" s="44">
        <v>0</v>
      </c>
      <c r="AI243" s="45">
        <v>0</v>
      </c>
      <c r="AJ243" s="44">
        <f t="shared" si="1033"/>
        <v>0</v>
      </c>
      <c r="AK243" s="45"/>
      <c r="AL243" s="44">
        <f t="shared" si="1034"/>
        <v>0</v>
      </c>
      <c r="AM243" s="36"/>
      <c r="AN243" s="44"/>
      <c r="AO243" s="45"/>
      <c r="AP243" s="44">
        <f t="shared" si="1035"/>
        <v>0</v>
      </c>
      <c r="AQ243" s="45"/>
      <c r="AR243" s="44"/>
      <c r="AS243" s="45"/>
      <c r="AT243" s="44"/>
      <c r="AU243" s="45"/>
      <c r="AV243" s="44"/>
      <c r="AW243" s="44">
        <v>5</v>
      </c>
      <c r="AX243" s="44">
        <f t="shared" si="1038"/>
        <v>175700.69999999998</v>
      </c>
      <c r="AY243" s="45"/>
      <c r="AZ243" s="44"/>
      <c r="BA243" s="45"/>
      <c r="BB243" s="44"/>
      <c r="BC243" s="45"/>
      <c r="BD243" s="44">
        <f t="shared" si="1039"/>
        <v>0</v>
      </c>
      <c r="BE243" s="45"/>
      <c r="BF243" s="44">
        <f t="shared" si="1040"/>
        <v>0</v>
      </c>
      <c r="BG243" s="45"/>
      <c r="BH243" s="44">
        <f t="shared" si="1041"/>
        <v>0</v>
      </c>
      <c r="BI243" s="45"/>
      <c r="BJ243" s="44">
        <f t="shared" si="1042"/>
        <v>0</v>
      </c>
      <c r="BK243" s="45"/>
      <c r="BL243" s="44">
        <f t="shared" si="1042"/>
        <v>0</v>
      </c>
      <c r="BM243" s="45"/>
      <c r="BN243" s="44">
        <f t="shared" si="1043"/>
        <v>0</v>
      </c>
      <c r="BO243" s="45"/>
      <c r="BP243" s="44">
        <f t="shared" si="1043"/>
        <v>0</v>
      </c>
      <c r="BQ243" s="81"/>
      <c r="BR243" s="44">
        <f t="shared" si="1044"/>
        <v>0</v>
      </c>
      <c r="BS243" s="45"/>
      <c r="BT243" s="44">
        <f t="shared" si="1045"/>
        <v>0</v>
      </c>
      <c r="BU243" s="45"/>
      <c r="BV243" s="44">
        <f t="shared" si="1046"/>
        <v>0</v>
      </c>
      <c r="BW243" s="48"/>
      <c r="BX243" s="44">
        <f t="shared" si="1046"/>
        <v>0</v>
      </c>
      <c r="BY243" s="45"/>
      <c r="BZ243" s="44">
        <f t="shared" si="1047"/>
        <v>0</v>
      </c>
      <c r="CA243" s="48"/>
      <c r="CB243" s="44">
        <f t="shared" si="1048"/>
        <v>0</v>
      </c>
      <c r="CC243" s="45"/>
      <c r="CD243" s="44">
        <f t="shared" si="1049"/>
        <v>0</v>
      </c>
      <c r="CE243" s="45"/>
      <c r="CF243" s="44">
        <f t="shared" si="1050"/>
        <v>0</v>
      </c>
      <c r="CG243" s="44"/>
      <c r="CH243" s="44">
        <f t="shared" si="1051"/>
        <v>0</v>
      </c>
      <c r="CI243" s="45"/>
      <c r="CJ243" s="44">
        <f t="shared" si="1052"/>
        <v>0</v>
      </c>
      <c r="CK243" s="45"/>
      <c r="CL243" s="44">
        <f t="shared" si="1053"/>
        <v>0</v>
      </c>
      <c r="CM243" s="45"/>
      <c r="CN243" s="44">
        <f t="shared" si="1054"/>
        <v>0</v>
      </c>
      <c r="CO243" s="45"/>
      <c r="CP243" s="44">
        <f t="shared" si="1055"/>
        <v>0</v>
      </c>
      <c r="CQ243" s="45"/>
      <c r="CR243" s="44">
        <f t="shared" si="1056"/>
        <v>0</v>
      </c>
      <c r="CS243" s="45"/>
      <c r="CT243" s="44"/>
      <c r="CU243" s="44"/>
      <c r="CV243" s="44"/>
      <c r="CW243" s="44"/>
      <c r="CX243" s="44"/>
      <c r="CY243" s="44"/>
      <c r="CZ243" s="44"/>
      <c r="DA243" s="44"/>
      <c r="DB243" s="44"/>
      <c r="DC243" s="44"/>
      <c r="DD243" s="44"/>
      <c r="DE243" s="50">
        <f t="shared" si="1058"/>
        <v>5</v>
      </c>
      <c r="DF243" s="50">
        <f t="shared" si="1058"/>
        <v>175700.69999999998</v>
      </c>
    </row>
    <row r="244" spans="1:110" s="6" customFormat="1" ht="45" x14ac:dyDescent="0.25">
      <c r="A244" s="70"/>
      <c r="B244" s="70">
        <v>197</v>
      </c>
      <c r="C244" s="71" t="s">
        <v>578</v>
      </c>
      <c r="D244" s="72" t="s">
        <v>579</v>
      </c>
      <c r="E244" s="36">
        <v>15030</v>
      </c>
      <c r="F244" s="37">
        <v>0.85</v>
      </c>
      <c r="G244" s="38"/>
      <c r="H244" s="39">
        <v>1</v>
      </c>
      <c r="I244" s="40"/>
      <c r="J244" s="40"/>
      <c r="K244" s="41">
        <v>1.4</v>
      </c>
      <c r="L244" s="41">
        <v>1.68</v>
      </c>
      <c r="M244" s="41">
        <v>2.23</v>
      </c>
      <c r="N244" s="42">
        <v>2.57</v>
      </c>
      <c r="O244" s="51"/>
      <c r="P244" s="44">
        <f t="shared" ref="P244:P249" si="1059">SUM(O244*$E244*$F244*$H244*$K244*$P$10)</f>
        <v>0</v>
      </c>
      <c r="Q244" s="45"/>
      <c r="R244" s="44">
        <f t="shared" ref="R244:R249" si="1060">SUM(Q244*$E244*$F244*$H244*$K244*$R$10)</f>
        <v>0</v>
      </c>
      <c r="S244" s="45"/>
      <c r="T244" s="44">
        <f t="shared" ref="T244:T249" si="1061">SUM(S244*$E244*$F244*$H244*$K244*T$10)</f>
        <v>0</v>
      </c>
      <c r="U244" s="45"/>
      <c r="V244" s="44">
        <f t="shared" ref="V244:V249" si="1062">SUM(U244*$E244*$F244*$H244*$K244*$V$10)</f>
        <v>0</v>
      </c>
      <c r="W244" s="45"/>
      <c r="X244" s="44"/>
      <c r="Y244" s="45"/>
      <c r="Z244" s="44"/>
      <c r="AA244" s="36">
        <v>0</v>
      </c>
      <c r="AB244" s="44">
        <v>0</v>
      </c>
      <c r="AC244" s="45">
        <v>0</v>
      </c>
      <c r="AD244" s="44">
        <v>0</v>
      </c>
      <c r="AE244" s="45">
        <v>0</v>
      </c>
      <c r="AF244" s="44">
        <v>0</v>
      </c>
      <c r="AG244" s="45">
        <v>0</v>
      </c>
      <c r="AH244" s="44">
        <v>0</v>
      </c>
      <c r="AI244" s="45">
        <v>0</v>
      </c>
      <c r="AJ244" s="44">
        <f t="shared" si="1033"/>
        <v>0</v>
      </c>
      <c r="AK244" s="45"/>
      <c r="AL244" s="44">
        <f t="shared" si="1034"/>
        <v>0</v>
      </c>
      <c r="AM244" s="36"/>
      <c r="AN244" s="44">
        <f t="shared" ref="AN244:AN249" si="1063">SUM(AM244*$E244*$F244*$H244*$K244*$AN$10)</f>
        <v>0</v>
      </c>
      <c r="AO244" s="45"/>
      <c r="AP244" s="44">
        <f t="shared" si="1035"/>
        <v>0</v>
      </c>
      <c r="AQ244" s="45"/>
      <c r="AR244" s="44">
        <f t="shared" ref="AR244:AR249" si="1064">SUM(AQ244*$E244*$F244*$H244*$K244*AR$10)</f>
        <v>0</v>
      </c>
      <c r="AS244" s="45"/>
      <c r="AT244" s="44">
        <f t="shared" ref="AT244:AT249" si="1065">SUM(AS244*$E244*$F244*$H244*$K244*$AH$10)</f>
        <v>0</v>
      </c>
      <c r="AU244" s="45"/>
      <c r="AV244" s="44">
        <f t="shared" ref="AV244:AV248" si="1066">SUM(AU244*$E244*$F244*$H244*$K244*AV$10)</f>
        <v>0</v>
      </c>
      <c r="AW244" s="44">
        <v>120</v>
      </c>
      <c r="AX244" s="44">
        <f t="shared" si="1038"/>
        <v>2146284</v>
      </c>
      <c r="AY244" s="45"/>
      <c r="AZ244" s="44">
        <f t="shared" ref="AZ244:AZ249" si="1067">SUM(AY244*$E244*$F244*$H244*$K244*$AZ$10)</f>
        <v>0</v>
      </c>
      <c r="BA244" s="45"/>
      <c r="BB244" s="44">
        <f t="shared" ref="BB244:BB249" si="1068">SUM(BA244*$E244*$F244*$H244*$K244*$AL$10)</f>
        <v>0</v>
      </c>
      <c r="BC244" s="45"/>
      <c r="BD244" s="44">
        <f t="shared" si="1039"/>
        <v>0</v>
      </c>
      <c r="BE244" s="45"/>
      <c r="BF244" s="44">
        <f t="shared" si="1040"/>
        <v>0</v>
      </c>
      <c r="BG244" s="45"/>
      <c r="BH244" s="44">
        <f t="shared" si="1041"/>
        <v>0</v>
      </c>
      <c r="BI244" s="45"/>
      <c r="BJ244" s="44">
        <f t="shared" si="1042"/>
        <v>0</v>
      </c>
      <c r="BK244" s="45"/>
      <c r="BL244" s="44">
        <f t="shared" si="1042"/>
        <v>0</v>
      </c>
      <c r="BM244" s="45"/>
      <c r="BN244" s="44">
        <f t="shared" si="1043"/>
        <v>0</v>
      </c>
      <c r="BO244" s="45"/>
      <c r="BP244" s="44">
        <f t="shared" si="1043"/>
        <v>0</v>
      </c>
      <c r="BQ244" s="81"/>
      <c r="BR244" s="44">
        <f t="shared" si="1044"/>
        <v>0</v>
      </c>
      <c r="BS244" s="45"/>
      <c r="BT244" s="44">
        <f t="shared" si="1045"/>
        <v>0</v>
      </c>
      <c r="BU244" s="45"/>
      <c r="BV244" s="44">
        <f t="shared" si="1046"/>
        <v>0</v>
      </c>
      <c r="BW244" s="48"/>
      <c r="BX244" s="44">
        <f t="shared" si="1046"/>
        <v>0</v>
      </c>
      <c r="BY244" s="45"/>
      <c r="BZ244" s="44">
        <f t="shared" si="1047"/>
        <v>0</v>
      </c>
      <c r="CA244" s="48"/>
      <c r="CB244" s="44">
        <f t="shared" si="1048"/>
        <v>0</v>
      </c>
      <c r="CC244" s="45"/>
      <c r="CD244" s="44">
        <f t="shared" si="1049"/>
        <v>0</v>
      </c>
      <c r="CE244" s="45"/>
      <c r="CF244" s="44">
        <f t="shared" si="1050"/>
        <v>0</v>
      </c>
      <c r="CG244" s="44"/>
      <c r="CH244" s="44">
        <f t="shared" si="1051"/>
        <v>0</v>
      </c>
      <c r="CI244" s="45"/>
      <c r="CJ244" s="44">
        <f t="shared" si="1052"/>
        <v>0</v>
      </c>
      <c r="CK244" s="45"/>
      <c r="CL244" s="44">
        <f t="shared" si="1053"/>
        <v>0</v>
      </c>
      <c r="CM244" s="45"/>
      <c r="CN244" s="44">
        <f t="shared" si="1054"/>
        <v>0</v>
      </c>
      <c r="CO244" s="45"/>
      <c r="CP244" s="44">
        <f t="shared" si="1055"/>
        <v>0</v>
      </c>
      <c r="CQ244" s="45"/>
      <c r="CR244" s="44">
        <f t="shared" si="1056"/>
        <v>0</v>
      </c>
      <c r="CS244" s="45"/>
      <c r="CT244" s="44">
        <f t="shared" ref="CT244:CT253" si="1069">CS244*$E244*$F244*$H244*$N244*$CT$10</f>
        <v>0</v>
      </c>
      <c r="CU244" s="44"/>
      <c r="CV244" s="44"/>
      <c r="CW244" s="44"/>
      <c r="CX244" s="44"/>
      <c r="CY244" s="44"/>
      <c r="CZ244" s="44"/>
      <c r="DA244" s="44"/>
      <c r="DB244" s="44"/>
      <c r="DC244" s="44"/>
      <c r="DD244" s="44"/>
      <c r="DE244" s="50">
        <f t="shared" si="1058"/>
        <v>120</v>
      </c>
      <c r="DF244" s="50">
        <f t="shared" si="1058"/>
        <v>2146284</v>
      </c>
    </row>
    <row r="245" spans="1:110" s="6" customFormat="1" ht="45" x14ac:dyDescent="0.25">
      <c r="A245" s="70"/>
      <c r="B245" s="70">
        <v>198</v>
      </c>
      <c r="C245" s="71" t="s">
        <v>580</v>
      </c>
      <c r="D245" s="72" t="s">
        <v>581</v>
      </c>
      <c r="E245" s="36">
        <v>15030</v>
      </c>
      <c r="F245" s="37">
        <v>1.0900000000000001</v>
      </c>
      <c r="G245" s="38"/>
      <c r="H245" s="39">
        <v>1</v>
      </c>
      <c r="I245" s="40"/>
      <c r="J245" s="40"/>
      <c r="K245" s="41">
        <v>1.4</v>
      </c>
      <c r="L245" s="41">
        <v>1.68</v>
      </c>
      <c r="M245" s="41">
        <v>2.23</v>
      </c>
      <c r="N245" s="42">
        <v>2.57</v>
      </c>
      <c r="O245" s="51"/>
      <c r="P245" s="44">
        <f t="shared" si="1059"/>
        <v>0</v>
      </c>
      <c r="Q245" s="45"/>
      <c r="R245" s="44">
        <f t="shared" si="1060"/>
        <v>0</v>
      </c>
      <c r="S245" s="45"/>
      <c r="T245" s="44">
        <f t="shared" si="1061"/>
        <v>0</v>
      </c>
      <c r="U245" s="45"/>
      <c r="V245" s="44">
        <f t="shared" si="1062"/>
        <v>0</v>
      </c>
      <c r="W245" s="45"/>
      <c r="X245" s="44"/>
      <c r="Y245" s="45"/>
      <c r="Z245" s="44"/>
      <c r="AA245" s="36">
        <v>0</v>
      </c>
      <c r="AB245" s="44">
        <v>0</v>
      </c>
      <c r="AC245" s="45">
        <v>0</v>
      </c>
      <c r="AD245" s="44">
        <v>0</v>
      </c>
      <c r="AE245" s="45">
        <v>0</v>
      </c>
      <c r="AF245" s="44">
        <v>0</v>
      </c>
      <c r="AG245" s="45">
        <v>0</v>
      </c>
      <c r="AH245" s="44">
        <v>0</v>
      </c>
      <c r="AI245" s="45">
        <v>0</v>
      </c>
      <c r="AJ245" s="44">
        <f t="shared" si="1033"/>
        <v>0</v>
      </c>
      <c r="AK245" s="45"/>
      <c r="AL245" s="44">
        <f t="shared" si="1034"/>
        <v>0</v>
      </c>
      <c r="AM245" s="36"/>
      <c r="AN245" s="44">
        <f t="shared" si="1063"/>
        <v>0</v>
      </c>
      <c r="AO245" s="45"/>
      <c r="AP245" s="44">
        <f t="shared" si="1035"/>
        <v>0</v>
      </c>
      <c r="AQ245" s="45"/>
      <c r="AR245" s="44">
        <f t="shared" si="1064"/>
        <v>0</v>
      </c>
      <c r="AS245" s="45"/>
      <c r="AT245" s="44">
        <f t="shared" si="1065"/>
        <v>0</v>
      </c>
      <c r="AU245" s="45"/>
      <c r="AV245" s="44">
        <f t="shared" si="1066"/>
        <v>0</v>
      </c>
      <c r="AW245" s="44">
        <v>100</v>
      </c>
      <c r="AX245" s="44">
        <f t="shared" si="1038"/>
        <v>2293578</v>
      </c>
      <c r="AY245" s="45"/>
      <c r="AZ245" s="44">
        <f t="shared" si="1067"/>
        <v>0</v>
      </c>
      <c r="BA245" s="45"/>
      <c r="BB245" s="44">
        <f t="shared" si="1068"/>
        <v>0</v>
      </c>
      <c r="BC245" s="45"/>
      <c r="BD245" s="44">
        <f t="shared" si="1039"/>
        <v>0</v>
      </c>
      <c r="BE245" s="45"/>
      <c r="BF245" s="44">
        <f t="shared" si="1040"/>
        <v>0</v>
      </c>
      <c r="BG245" s="45"/>
      <c r="BH245" s="44">
        <f t="shared" si="1041"/>
        <v>0</v>
      </c>
      <c r="BI245" s="45"/>
      <c r="BJ245" s="44">
        <f t="shared" si="1042"/>
        <v>0</v>
      </c>
      <c r="BK245" s="45"/>
      <c r="BL245" s="44">
        <f t="shared" si="1042"/>
        <v>0</v>
      </c>
      <c r="BM245" s="45"/>
      <c r="BN245" s="44">
        <f t="shared" si="1043"/>
        <v>0</v>
      </c>
      <c r="BO245" s="45"/>
      <c r="BP245" s="44">
        <f t="shared" si="1043"/>
        <v>0</v>
      </c>
      <c r="BQ245" s="81"/>
      <c r="BR245" s="44">
        <f t="shared" si="1044"/>
        <v>0</v>
      </c>
      <c r="BS245" s="45"/>
      <c r="BT245" s="44">
        <f t="shared" si="1045"/>
        <v>0</v>
      </c>
      <c r="BU245" s="45"/>
      <c r="BV245" s="44">
        <f t="shared" si="1046"/>
        <v>0</v>
      </c>
      <c r="BW245" s="48"/>
      <c r="BX245" s="44">
        <f t="shared" si="1046"/>
        <v>0</v>
      </c>
      <c r="BY245" s="45"/>
      <c r="BZ245" s="44">
        <f t="shared" si="1047"/>
        <v>0</v>
      </c>
      <c r="CA245" s="48"/>
      <c r="CB245" s="44">
        <f t="shared" si="1048"/>
        <v>0</v>
      </c>
      <c r="CC245" s="45"/>
      <c r="CD245" s="44">
        <f t="shared" si="1049"/>
        <v>0</v>
      </c>
      <c r="CE245" s="45"/>
      <c r="CF245" s="44">
        <f t="shared" si="1050"/>
        <v>0</v>
      </c>
      <c r="CG245" s="44"/>
      <c r="CH245" s="44">
        <f t="shared" si="1051"/>
        <v>0</v>
      </c>
      <c r="CI245" s="45"/>
      <c r="CJ245" s="44">
        <f t="shared" si="1052"/>
        <v>0</v>
      </c>
      <c r="CK245" s="45"/>
      <c r="CL245" s="44">
        <f t="shared" si="1053"/>
        <v>0</v>
      </c>
      <c r="CM245" s="45"/>
      <c r="CN245" s="44">
        <f t="shared" si="1054"/>
        <v>0</v>
      </c>
      <c r="CO245" s="45"/>
      <c r="CP245" s="44">
        <f t="shared" si="1055"/>
        <v>0</v>
      </c>
      <c r="CQ245" s="45"/>
      <c r="CR245" s="44">
        <f t="shared" si="1056"/>
        <v>0</v>
      </c>
      <c r="CS245" s="45"/>
      <c r="CT245" s="44">
        <f t="shared" si="1069"/>
        <v>0</v>
      </c>
      <c r="CU245" s="44"/>
      <c r="CV245" s="44"/>
      <c r="CW245" s="44"/>
      <c r="CX245" s="44"/>
      <c r="CY245" s="44"/>
      <c r="CZ245" s="44"/>
      <c r="DA245" s="44"/>
      <c r="DB245" s="44"/>
      <c r="DC245" s="44"/>
      <c r="DD245" s="44"/>
      <c r="DE245" s="50">
        <f t="shared" si="1058"/>
        <v>100</v>
      </c>
      <c r="DF245" s="50">
        <f t="shared" si="1058"/>
        <v>2293578</v>
      </c>
    </row>
    <row r="246" spans="1:110" s="6" customFormat="1" ht="45" x14ac:dyDescent="0.25">
      <c r="A246" s="70"/>
      <c r="B246" s="70">
        <v>199</v>
      </c>
      <c r="C246" s="71" t="s">
        <v>582</v>
      </c>
      <c r="D246" s="72" t="s">
        <v>583</v>
      </c>
      <c r="E246" s="36">
        <v>15030</v>
      </c>
      <c r="F246" s="37">
        <v>1.5</v>
      </c>
      <c r="G246" s="38"/>
      <c r="H246" s="39">
        <v>1</v>
      </c>
      <c r="I246" s="40"/>
      <c r="J246" s="40"/>
      <c r="K246" s="41">
        <v>1.4</v>
      </c>
      <c r="L246" s="41">
        <v>1.68</v>
      </c>
      <c r="M246" s="41">
        <v>2.23</v>
      </c>
      <c r="N246" s="42">
        <v>2.57</v>
      </c>
      <c r="O246" s="51"/>
      <c r="P246" s="44">
        <f t="shared" si="1059"/>
        <v>0</v>
      </c>
      <c r="Q246" s="45"/>
      <c r="R246" s="44">
        <f t="shared" si="1060"/>
        <v>0</v>
      </c>
      <c r="S246" s="45"/>
      <c r="T246" s="44">
        <f t="shared" si="1061"/>
        <v>0</v>
      </c>
      <c r="U246" s="45"/>
      <c r="V246" s="44">
        <f t="shared" si="1062"/>
        <v>0</v>
      </c>
      <c r="W246" s="45"/>
      <c r="X246" s="44"/>
      <c r="Y246" s="45"/>
      <c r="Z246" s="44"/>
      <c r="AA246" s="36">
        <v>0</v>
      </c>
      <c r="AB246" s="44">
        <v>0</v>
      </c>
      <c r="AC246" s="45">
        <v>0</v>
      </c>
      <c r="AD246" s="44">
        <v>0</v>
      </c>
      <c r="AE246" s="45">
        <v>0</v>
      </c>
      <c r="AF246" s="44">
        <v>0</v>
      </c>
      <c r="AG246" s="45">
        <v>0</v>
      </c>
      <c r="AH246" s="44">
        <v>0</v>
      </c>
      <c r="AI246" s="45">
        <v>0</v>
      </c>
      <c r="AJ246" s="44">
        <f t="shared" si="1033"/>
        <v>0</v>
      </c>
      <c r="AK246" s="45"/>
      <c r="AL246" s="44">
        <f t="shared" si="1034"/>
        <v>0</v>
      </c>
      <c r="AM246" s="36"/>
      <c r="AN246" s="44">
        <f t="shared" si="1063"/>
        <v>0</v>
      </c>
      <c r="AO246" s="45"/>
      <c r="AP246" s="44">
        <f t="shared" si="1035"/>
        <v>0</v>
      </c>
      <c r="AQ246" s="45"/>
      <c r="AR246" s="44">
        <f t="shared" si="1064"/>
        <v>0</v>
      </c>
      <c r="AS246" s="45"/>
      <c r="AT246" s="44">
        <f t="shared" si="1065"/>
        <v>0</v>
      </c>
      <c r="AU246" s="45"/>
      <c r="AV246" s="44">
        <f t="shared" si="1066"/>
        <v>0</v>
      </c>
      <c r="AW246" s="44">
        <v>100</v>
      </c>
      <c r="AX246" s="44">
        <f t="shared" si="1038"/>
        <v>3156300</v>
      </c>
      <c r="AY246" s="45"/>
      <c r="AZ246" s="44">
        <f t="shared" si="1067"/>
        <v>0</v>
      </c>
      <c r="BA246" s="45"/>
      <c r="BB246" s="44">
        <f t="shared" si="1068"/>
        <v>0</v>
      </c>
      <c r="BC246" s="45"/>
      <c r="BD246" s="44">
        <f t="shared" si="1039"/>
        <v>0</v>
      </c>
      <c r="BE246" s="45"/>
      <c r="BF246" s="44">
        <f t="shared" si="1040"/>
        <v>0</v>
      </c>
      <c r="BG246" s="45"/>
      <c r="BH246" s="44">
        <f t="shared" si="1041"/>
        <v>0</v>
      </c>
      <c r="BI246" s="45"/>
      <c r="BJ246" s="44">
        <f t="shared" si="1042"/>
        <v>0</v>
      </c>
      <c r="BK246" s="45"/>
      <c r="BL246" s="44">
        <f t="shared" si="1042"/>
        <v>0</v>
      </c>
      <c r="BM246" s="45"/>
      <c r="BN246" s="44">
        <f t="shared" si="1043"/>
        <v>0</v>
      </c>
      <c r="BO246" s="45"/>
      <c r="BP246" s="44">
        <f t="shared" si="1043"/>
        <v>0</v>
      </c>
      <c r="BQ246" s="81"/>
      <c r="BR246" s="44">
        <f t="shared" si="1044"/>
        <v>0</v>
      </c>
      <c r="BS246" s="45"/>
      <c r="BT246" s="44">
        <f t="shared" si="1045"/>
        <v>0</v>
      </c>
      <c r="BU246" s="45"/>
      <c r="BV246" s="44">
        <f t="shared" si="1046"/>
        <v>0</v>
      </c>
      <c r="BW246" s="48"/>
      <c r="BX246" s="44">
        <f t="shared" si="1046"/>
        <v>0</v>
      </c>
      <c r="BY246" s="45"/>
      <c r="BZ246" s="44">
        <f t="shared" si="1047"/>
        <v>0</v>
      </c>
      <c r="CA246" s="48"/>
      <c r="CB246" s="44">
        <f t="shared" si="1048"/>
        <v>0</v>
      </c>
      <c r="CC246" s="45"/>
      <c r="CD246" s="44">
        <f t="shared" si="1049"/>
        <v>0</v>
      </c>
      <c r="CE246" s="45"/>
      <c r="CF246" s="44">
        <f t="shared" si="1050"/>
        <v>0</v>
      </c>
      <c r="CG246" s="44"/>
      <c r="CH246" s="44">
        <f t="shared" si="1051"/>
        <v>0</v>
      </c>
      <c r="CI246" s="45"/>
      <c r="CJ246" s="44">
        <f t="shared" si="1052"/>
        <v>0</v>
      </c>
      <c r="CK246" s="45"/>
      <c r="CL246" s="44">
        <f t="shared" si="1053"/>
        <v>0</v>
      </c>
      <c r="CM246" s="45"/>
      <c r="CN246" s="44">
        <f t="shared" si="1054"/>
        <v>0</v>
      </c>
      <c r="CO246" s="45"/>
      <c r="CP246" s="44">
        <f t="shared" si="1055"/>
        <v>0</v>
      </c>
      <c r="CQ246" s="45"/>
      <c r="CR246" s="44">
        <f t="shared" si="1056"/>
        <v>0</v>
      </c>
      <c r="CS246" s="45"/>
      <c r="CT246" s="44">
        <f t="shared" si="1069"/>
        <v>0</v>
      </c>
      <c r="CU246" s="44"/>
      <c r="CV246" s="44"/>
      <c r="CW246" s="44"/>
      <c r="CX246" s="44"/>
      <c r="CY246" s="44"/>
      <c r="CZ246" s="44"/>
      <c r="DA246" s="44"/>
      <c r="DB246" s="44"/>
      <c r="DC246" s="44"/>
      <c r="DD246" s="44"/>
      <c r="DE246" s="50">
        <f t="shared" si="1058"/>
        <v>100</v>
      </c>
      <c r="DF246" s="50">
        <f t="shared" si="1058"/>
        <v>3156300</v>
      </c>
    </row>
    <row r="247" spans="1:110" s="6" customFormat="1" ht="45" x14ac:dyDescent="0.25">
      <c r="A247" s="70"/>
      <c r="B247" s="70">
        <v>200</v>
      </c>
      <c r="C247" s="71" t="s">
        <v>584</v>
      </c>
      <c r="D247" s="72" t="s">
        <v>585</v>
      </c>
      <c r="E247" s="36">
        <v>15030</v>
      </c>
      <c r="F247" s="37">
        <v>1.8</v>
      </c>
      <c r="G247" s="38"/>
      <c r="H247" s="39">
        <v>1</v>
      </c>
      <c r="I247" s="40"/>
      <c r="J247" s="40"/>
      <c r="K247" s="41">
        <v>1.4</v>
      </c>
      <c r="L247" s="41">
        <v>1.68</v>
      </c>
      <c r="M247" s="41">
        <v>2.23</v>
      </c>
      <c r="N247" s="42">
        <v>2.57</v>
      </c>
      <c r="O247" s="51"/>
      <c r="P247" s="44">
        <f t="shared" si="1059"/>
        <v>0</v>
      </c>
      <c r="Q247" s="45"/>
      <c r="R247" s="44">
        <f t="shared" si="1060"/>
        <v>0</v>
      </c>
      <c r="S247" s="45"/>
      <c r="T247" s="44">
        <f t="shared" si="1061"/>
        <v>0</v>
      </c>
      <c r="U247" s="45"/>
      <c r="V247" s="44">
        <f t="shared" si="1062"/>
        <v>0</v>
      </c>
      <c r="W247" s="45"/>
      <c r="X247" s="44"/>
      <c r="Y247" s="45"/>
      <c r="Z247" s="44"/>
      <c r="AA247" s="36"/>
      <c r="AB247" s="44"/>
      <c r="AC247" s="45"/>
      <c r="AD247" s="44"/>
      <c r="AE247" s="45"/>
      <c r="AF247" s="44"/>
      <c r="AG247" s="45">
        <v>0</v>
      </c>
      <c r="AH247" s="44">
        <v>0</v>
      </c>
      <c r="AI247" s="45">
        <v>0</v>
      </c>
      <c r="AJ247" s="44">
        <f t="shared" si="1033"/>
        <v>0</v>
      </c>
      <c r="AK247" s="45"/>
      <c r="AL247" s="44">
        <f t="shared" si="1034"/>
        <v>0</v>
      </c>
      <c r="AM247" s="36"/>
      <c r="AN247" s="44">
        <f t="shared" si="1063"/>
        <v>0</v>
      </c>
      <c r="AO247" s="45"/>
      <c r="AP247" s="44">
        <f t="shared" si="1035"/>
        <v>0</v>
      </c>
      <c r="AQ247" s="45"/>
      <c r="AR247" s="44">
        <f t="shared" si="1064"/>
        <v>0</v>
      </c>
      <c r="AS247" s="45"/>
      <c r="AT247" s="44">
        <f t="shared" si="1065"/>
        <v>0</v>
      </c>
      <c r="AU247" s="45"/>
      <c r="AV247" s="44">
        <f t="shared" si="1066"/>
        <v>0</v>
      </c>
      <c r="AW247" s="44"/>
      <c r="AX247" s="44">
        <f t="shared" si="1038"/>
        <v>0</v>
      </c>
      <c r="AY247" s="45"/>
      <c r="AZ247" s="44">
        <f t="shared" si="1067"/>
        <v>0</v>
      </c>
      <c r="BA247" s="45"/>
      <c r="BB247" s="44">
        <f t="shared" si="1068"/>
        <v>0</v>
      </c>
      <c r="BC247" s="45"/>
      <c r="BD247" s="44">
        <f t="shared" si="1039"/>
        <v>0</v>
      </c>
      <c r="BE247" s="45"/>
      <c r="BF247" s="44">
        <f t="shared" si="1040"/>
        <v>0</v>
      </c>
      <c r="BG247" s="45"/>
      <c r="BH247" s="44">
        <f t="shared" si="1041"/>
        <v>0</v>
      </c>
      <c r="BI247" s="45"/>
      <c r="BJ247" s="44">
        <f t="shared" si="1042"/>
        <v>0</v>
      </c>
      <c r="BK247" s="45"/>
      <c r="BL247" s="44">
        <f t="shared" si="1042"/>
        <v>0</v>
      </c>
      <c r="BM247" s="45"/>
      <c r="BN247" s="44">
        <f t="shared" si="1043"/>
        <v>0</v>
      </c>
      <c r="BO247" s="45"/>
      <c r="BP247" s="44">
        <f t="shared" si="1043"/>
        <v>0</v>
      </c>
      <c r="BQ247" s="81"/>
      <c r="BR247" s="44">
        <f t="shared" si="1044"/>
        <v>0</v>
      </c>
      <c r="BS247" s="45"/>
      <c r="BT247" s="44">
        <f t="shared" si="1045"/>
        <v>0</v>
      </c>
      <c r="BU247" s="45"/>
      <c r="BV247" s="44">
        <f t="shared" si="1046"/>
        <v>0</v>
      </c>
      <c r="BW247" s="48"/>
      <c r="BX247" s="44">
        <f t="shared" si="1046"/>
        <v>0</v>
      </c>
      <c r="BY247" s="45"/>
      <c r="BZ247" s="44">
        <f t="shared" si="1047"/>
        <v>0</v>
      </c>
      <c r="CA247" s="48"/>
      <c r="CB247" s="44">
        <f t="shared" si="1048"/>
        <v>0</v>
      </c>
      <c r="CC247" s="45"/>
      <c r="CD247" s="44">
        <f t="shared" si="1049"/>
        <v>0</v>
      </c>
      <c r="CE247" s="45"/>
      <c r="CF247" s="44">
        <f t="shared" si="1050"/>
        <v>0</v>
      </c>
      <c r="CG247" s="44"/>
      <c r="CH247" s="44">
        <f t="shared" si="1051"/>
        <v>0</v>
      </c>
      <c r="CI247" s="45"/>
      <c r="CJ247" s="44">
        <f t="shared" si="1052"/>
        <v>0</v>
      </c>
      <c r="CK247" s="45"/>
      <c r="CL247" s="44">
        <f t="shared" si="1053"/>
        <v>0</v>
      </c>
      <c r="CM247" s="45"/>
      <c r="CN247" s="44">
        <f t="shared" si="1054"/>
        <v>0</v>
      </c>
      <c r="CO247" s="45"/>
      <c r="CP247" s="44">
        <f t="shared" si="1055"/>
        <v>0</v>
      </c>
      <c r="CQ247" s="45"/>
      <c r="CR247" s="44">
        <f t="shared" si="1056"/>
        <v>0</v>
      </c>
      <c r="CS247" s="45"/>
      <c r="CT247" s="44">
        <f t="shared" si="1069"/>
        <v>0</v>
      </c>
      <c r="CU247" s="44"/>
      <c r="CV247" s="44"/>
      <c r="CW247" s="44"/>
      <c r="CX247" s="44"/>
      <c r="CY247" s="44"/>
      <c r="CZ247" s="44"/>
      <c r="DA247" s="44"/>
      <c r="DB247" s="44"/>
      <c r="DC247" s="44"/>
      <c r="DD247" s="44"/>
      <c r="DE247" s="50">
        <f t="shared" si="1058"/>
        <v>0</v>
      </c>
      <c r="DF247" s="50">
        <f t="shared" si="1058"/>
        <v>0</v>
      </c>
    </row>
    <row r="248" spans="1:110" s="6" customFormat="1" ht="30" x14ac:dyDescent="0.25">
      <c r="A248" s="70"/>
      <c r="B248" s="70">
        <v>201</v>
      </c>
      <c r="C248" s="71" t="s">
        <v>586</v>
      </c>
      <c r="D248" s="72" t="s">
        <v>587</v>
      </c>
      <c r="E248" s="36">
        <v>15030</v>
      </c>
      <c r="F248" s="37">
        <v>2.75</v>
      </c>
      <c r="G248" s="38"/>
      <c r="H248" s="39">
        <v>1</v>
      </c>
      <c r="I248" s="40"/>
      <c r="J248" s="40"/>
      <c r="K248" s="41">
        <v>1.4</v>
      </c>
      <c r="L248" s="41">
        <v>1.68</v>
      </c>
      <c r="M248" s="41">
        <v>2.23</v>
      </c>
      <c r="N248" s="42">
        <v>2.57</v>
      </c>
      <c r="O248" s="51"/>
      <c r="P248" s="44">
        <f t="shared" si="1059"/>
        <v>0</v>
      </c>
      <c r="Q248" s="45"/>
      <c r="R248" s="44">
        <f t="shared" si="1060"/>
        <v>0</v>
      </c>
      <c r="S248" s="45"/>
      <c r="T248" s="44">
        <f t="shared" si="1061"/>
        <v>0</v>
      </c>
      <c r="U248" s="45"/>
      <c r="V248" s="44">
        <f t="shared" si="1062"/>
        <v>0</v>
      </c>
      <c r="W248" s="45"/>
      <c r="X248" s="44"/>
      <c r="Y248" s="45"/>
      <c r="Z248" s="44"/>
      <c r="AA248" s="36">
        <v>0</v>
      </c>
      <c r="AB248" s="44">
        <v>0</v>
      </c>
      <c r="AC248" s="45">
        <v>0</v>
      </c>
      <c r="AD248" s="44">
        <v>0</v>
      </c>
      <c r="AE248" s="45">
        <v>0</v>
      </c>
      <c r="AF248" s="44">
        <v>0</v>
      </c>
      <c r="AG248" s="45">
        <v>0</v>
      </c>
      <c r="AH248" s="44">
        <v>0</v>
      </c>
      <c r="AI248" s="45">
        <v>0</v>
      </c>
      <c r="AJ248" s="44">
        <f t="shared" si="1033"/>
        <v>0</v>
      </c>
      <c r="AK248" s="45"/>
      <c r="AL248" s="44">
        <f t="shared" si="1034"/>
        <v>0</v>
      </c>
      <c r="AM248" s="36"/>
      <c r="AN248" s="44">
        <f t="shared" si="1063"/>
        <v>0</v>
      </c>
      <c r="AO248" s="45"/>
      <c r="AP248" s="44">
        <f t="shared" si="1035"/>
        <v>0</v>
      </c>
      <c r="AQ248" s="45"/>
      <c r="AR248" s="44">
        <f t="shared" si="1064"/>
        <v>0</v>
      </c>
      <c r="AS248" s="45"/>
      <c r="AT248" s="44">
        <f t="shared" si="1065"/>
        <v>0</v>
      </c>
      <c r="AU248" s="45"/>
      <c r="AV248" s="44">
        <f t="shared" si="1066"/>
        <v>0</v>
      </c>
      <c r="AW248" s="44">
        <v>260</v>
      </c>
      <c r="AX248" s="44">
        <f t="shared" si="1038"/>
        <v>15045029.999999998</v>
      </c>
      <c r="AY248" s="45"/>
      <c r="AZ248" s="44">
        <f t="shared" si="1067"/>
        <v>0</v>
      </c>
      <c r="BA248" s="45"/>
      <c r="BB248" s="44">
        <f t="shared" si="1068"/>
        <v>0</v>
      </c>
      <c r="BC248" s="45"/>
      <c r="BD248" s="44">
        <f t="shared" si="1039"/>
        <v>0</v>
      </c>
      <c r="BE248" s="45"/>
      <c r="BF248" s="44">
        <f t="shared" si="1040"/>
        <v>0</v>
      </c>
      <c r="BG248" s="45"/>
      <c r="BH248" s="44">
        <f t="shared" si="1041"/>
        <v>0</v>
      </c>
      <c r="BI248" s="45"/>
      <c r="BJ248" s="44">
        <f t="shared" si="1042"/>
        <v>0</v>
      </c>
      <c r="BK248" s="45"/>
      <c r="BL248" s="44">
        <f t="shared" si="1042"/>
        <v>0</v>
      </c>
      <c r="BM248" s="45"/>
      <c r="BN248" s="44">
        <f t="shared" si="1043"/>
        <v>0</v>
      </c>
      <c r="BO248" s="45"/>
      <c r="BP248" s="44">
        <f t="shared" si="1043"/>
        <v>0</v>
      </c>
      <c r="BQ248" s="81"/>
      <c r="BR248" s="44">
        <f t="shared" si="1044"/>
        <v>0</v>
      </c>
      <c r="BS248" s="45"/>
      <c r="BT248" s="44">
        <f t="shared" si="1045"/>
        <v>0</v>
      </c>
      <c r="BU248" s="45"/>
      <c r="BV248" s="44">
        <f t="shared" si="1046"/>
        <v>0</v>
      </c>
      <c r="BW248" s="48"/>
      <c r="BX248" s="44">
        <f t="shared" si="1046"/>
        <v>0</v>
      </c>
      <c r="BY248" s="45"/>
      <c r="BZ248" s="44">
        <f t="shared" si="1047"/>
        <v>0</v>
      </c>
      <c r="CA248" s="48"/>
      <c r="CB248" s="44">
        <f t="shared" si="1048"/>
        <v>0</v>
      </c>
      <c r="CC248" s="45"/>
      <c r="CD248" s="44">
        <f t="shared" si="1049"/>
        <v>0</v>
      </c>
      <c r="CE248" s="45"/>
      <c r="CF248" s="44">
        <f t="shared" si="1050"/>
        <v>0</v>
      </c>
      <c r="CG248" s="44"/>
      <c r="CH248" s="44">
        <f t="shared" si="1051"/>
        <v>0</v>
      </c>
      <c r="CI248" s="45"/>
      <c r="CJ248" s="44">
        <f t="shared" si="1052"/>
        <v>0</v>
      </c>
      <c r="CK248" s="45"/>
      <c r="CL248" s="44">
        <f t="shared" si="1053"/>
        <v>0</v>
      </c>
      <c r="CM248" s="45"/>
      <c r="CN248" s="44">
        <f t="shared" si="1054"/>
        <v>0</v>
      </c>
      <c r="CO248" s="45"/>
      <c r="CP248" s="44">
        <f t="shared" si="1055"/>
        <v>0</v>
      </c>
      <c r="CQ248" s="45"/>
      <c r="CR248" s="44">
        <f t="shared" si="1056"/>
        <v>0</v>
      </c>
      <c r="CS248" s="45"/>
      <c r="CT248" s="44">
        <f t="shared" si="1069"/>
        <v>0</v>
      </c>
      <c r="CU248" s="44"/>
      <c r="CV248" s="44"/>
      <c r="CW248" s="44"/>
      <c r="CX248" s="44"/>
      <c r="CY248" s="44"/>
      <c r="CZ248" s="44"/>
      <c r="DA248" s="44"/>
      <c r="DB248" s="44"/>
      <c r="DC248" s="44"/>
      <c r="DD248" s="44"/>
      <c r="DE248" s="50">
        <f t="shared" si="1058"/>
        <v>260</v>
      </c>
      <c r="DF248" s="50">
        <f t="shared" si="1058"/>
        <v>15045029.999999998</v>
      </c>
    </row>
    <row r="249" spans="1:110" s="6" customFormat="1" ht="45" x14ac:dyDescent="0.25">
      <c r="A249" s="70"/>
      <c r="B249" s="70">
        <v>202</v>
      </c>
      <c r="C249" s="71" t="s">
        <v>588</v>
      </c>
      <c r="D249" s="72" t="s">
        <v>589</v>
      </c>
      <c r="E249" s="36">
        <v>15030</v>
      </c>
      <c r="F249" s="37">
        <v>2.35</v>
      </c>
      <c r="G249" s="38"/>
      <c r="H249" s="39">
        <v>1</v>
      </c>
      <c r="I249" s="40"/>
      <c r="J249" s="40"/>
      <c r="K249" s="41">
        <v>1.4</v>
      </c>
      <c r="L249" s="41">
        <v>1.68</v>
      </c>
      <c r="M249" s="41">
        <v>2.23</v>
      </c>
      <c r="N249" s="42">
        <v>2.57</v>
      </c>
      <c r="O249" s="51"/>
      <c r="P249" s="44">
        <f t="shared" si="1059"/>
        <v>0</v>
      </c>
      <c r="Q249" s="45"/>
      <c r="R249" s="44">
        <f t="shared" si="1060"/>
        <v>0</v>
      </c>
      <c r="S249" s="45"/>
      <c r="T249" s="44">
        <f t="shared" si="1061"/>
        <v>0</v>
      </c>
      <c r="U249" s="45"/>
      <c r="V249" s="44">
        <f t="shared" si="1062"/>
        <v>0</v>
      </c>
      <c r="W249" s="45"/>
      <c r="X249" s="44">
        <f>SUM(W249*$E249*$F249*$H249*$K249*X$10)</f>
        <v>0</v>
      </c>
      <c r="Y249" s="45"/>
      <c r="Z249" s="44"/>
      <c r="AA249" s="36"/>
      <c r="AB249" s="44"/>
      <c r="AC249" s="45"/>
      <c r="AD249" s="44"/>
      <c r="AE249" s="45">
        <v>0</v>
      </c>
      <c r="AF249" s="44">
        <v>0</v>
      </c>
      <c r="AG249" s="45">
        <v>0</v>
      </c>
      <c r="AH249" s="44">
        <v>0</v>
      </c>
      <c r="AI249" s="45">
        <v>0</v>
      </c>
      <c r="AJ249" s="44">
        <f t="shared" si="1033"/>
        <v>0</v>
      </c>
      <c r="AK249" s="45"/>
      <c r="AL249" s="44">
        <f t="shared" si="1034"/>
        <v>0</v>
      </c>
      <c r="AM249" s="36"/>
      <c r="AN249" s="44">
        <f t="shared" si="1063"/>
        <v>0</v>
      </c>
      <c r="AO249" s="45"/>
      <c r="AP249" s="44">
        <f t="shared" si="1035"/>
        <v>0</v>
      </c>
      <c r="AQ249" s="45"/>
      <c r="AR249" s="44">
        <f t="shared" si="1064"/>
        <v>0</v>
      </c>
      <c r="AS249" s="45"/>
      <c r="AT249" s="44">
        <f t="shared" si="1065"/>
        <v>0</v>
      </c>
      <c r="AU249" s="45"/>
      <c r="AV249" s="44"/>
      <c r="AW249" s="44">
        <v>10</v>
      </c>
      <c r="AX249" s="44">
        <f t="shared" si="1038"/>
        <v>494486.99999999994</v>
      </c>
      <c r="AY249" s="45"/>
      <c r="AZ249" s="44">
        <f t="shared" si="1067"/>
        <v>0</v>
      </c>
      <c r="BA249" s="45"/>
      <c r="BB249" s="44">
        <f t="shared" si="1068"/>
        <v>0</v>
      </c>
      <c r="BC249" s="45"/>
      <c r="BD249" s="44">
        <f t="shared" si="1039"/>
        <v>0</v>
      </c>
      <c r="BE249" s="45"/>
      <c r="BF249" s="44">
        <f t="shared" si="1040"/>
        <v>0</v>
      </c>
      <c r="BG249" s="45"/>
      <c r="BH249" s="44">
        <f t="shared" si="1041"/>
        <v>0</v>
      </c>
      <c r="BI249" s="45"/>
      <c r="BJ249" s="44">
        <f t="shared" si="1042"/>
        <v>0</v>
      </c>
      <c r="BK249" s="45"/>
      <c r="BL249" s="44">
        <f t="shared" si="1042"/>
        <v>0</v>
      </c>
      <c r="BM249" s="45"/>
      <c r="BN249" s="44">
        <f t="shared" si="1043"/>
        <v>0</v>
      </c>
      <c r="BO249" s="45"/>
      <c r="BP249" s="44">
        <f t="shared" si="1043"/>
        <v>0</v>
      </c>
      <c r="BQ249" s="81"/>
      <c r="BR249" s="44">
        <f t="shared" si="1044"/>
        <v>0</v>
      </c>
      <c r="BS249" s="45"/>
      <c r="BT249" s="44">
        <f t="shared" si="1045"/>
        <v>0</v>
      </c>
      <c r="BU249" s="45"/>
      <c r="BV249" s="44">
        <f t="shared" si="1046"/>
        <v>0</v>
      </c>
      <c r="BW249" s="48"/>
      <c r="BX249" s="44">
        <f t="shared" si="1046"/>
        <v>0</v>
      </c>
      <c r="BY249" s="45"/>
      <c r="BZ249" s="44">
        <f t="shared" si="1047"/>
        <v>0</v>
      </c>
      <c r="CA249" s="48"/>
      <c r="CB249" s="44">
        <f t="shared" si="1048"/>
        <v>0</v>
      </c>
      <c r="CC249" s="45"/>
      <c r="CD249" s="44">
        <f t="shared" si="1049"/>
        <v>0</v>
      </c>
      <c r="CE249" s="45"/>
      <c r="CF249" s="44">
        <f t="shared" si="1050"/>
        <v>0</v>
      </c>
      <c r="CG249" s="44"/>
      <c r="CH249" s="44">
        <f t="shared" si="1051"/>
        <v>0</v>
      </c>
      <c r="CI249" s="45"/>
      <c r="CJ249" s="44">
        <f t="shared" si="1052"/>
        <v>0</v>
      </c>
      <c r="CK249" s="45"/>
      <c r="CL249" s="44">
        <f t="shared" si="1053"/>
        <v>0</v>
      </c>
      <c r="CM249" s="45"/>
      <c r="CN249" s="44">
        <f t="shared" si="1054"/>
        <v>0</v>
      </c>
      <c r="CO249" s="45"/>
      <c r="CP249" s="44">
        <f t="shared" si="1055"/>
        <v>0</v>
      </c>
      <c r="CQ249" s="45"/>
      <c r="CR249" s="44">
        <f t="shared" si="1056"/>
        <v>0</v>
      </c>
      <c r="CS249" s="45"/>
      <c r="CT249" s="44">
        <f t="shared" si="1069"/>
        <v>0</v>
      </c>
      <c r="CU249" s="44"/>
      <c r="CV249" s="44"/>
      <c r="CW249" s="44"/>
      <c r="CX249" s="44"/>
      <c r="CY249" s="44"/>
      <c r="CZ249" s="44"/>
      <c r="DA249" s="44"/>
      <c r="DB249" s="44"/>
      <c r="DC249" s="44"/>
      <c r="DD249" s="44"/>
      <c r="DE249" s="50">
        <f t="shared" si="1058"/>
        <v>10</v>
      </c>
      <c r="DF249" s="50">
        <f t="shared" si="1058"/>
        <v>494486.99999999994</v>
      </c>
    </row>
    <row r="250" spans="1:110" s="6" customFormat="1" ht="30" x14ac:dyDescent="0.25">
      <c r="A250" s="117"/>
      <c r="B250" s="70">
        <v>203</v>
      </c>
      <c r="C250" s="71" t="s">
        <v>590</v>
      </c>
      <c r="D250" s="72" t="s">
        <v>591</v>
      </c>
      <c r="E250" s="36">
        <v>15030</v>
      </c>
      <c r="F250" s="37">
        <v>1.76</v>
      </c>
      <c r="G250" s="38"/>
      <c r="H250" s="39">
        <v>1</v>
      </c>
      <c r="I250" s="40"/>
      <c r="J250" s="40"/>
      <c r="K250" s="41">
        <v>1.4</v>
      </c>
      <c r="L250" s="41">
        <v>1.68</v>
      </c>
      <c r="M250" s="41">
        <v>2.23</v>
      </c>
      <c r="N250" s="42">
        <v>2.57</v>
      </c>
      <c r="O250" s="51"/>
      <c r="P250" s="44"/>
      <c r="Q250" s="45"/>
      <c r="R250" s="44"/>
      <c r="S250" s="45"/>
      <c r="T250" s="44"/>
      <c r="U250" s="45"/>
      <c r="V250" s="44"/>
      <c r="W250" s="45"/>
      <c r="X250" s="44"/>
      <c r="Y250" s="45"/>
      <c r="Z250" s="44"/>
      <c r="AA250" s="36"/>
      <c r="AB250" s="44"/>
      <c r="AC250" s="45"/>
      <c r="AD250" s="44"/>
      <c r="AE250" s="45"/>
      <c r="AF250" s="44"/>
      <c r="AG250" s="45"/>
      <c r="AH250" s="44"/>
      <c r="AI250" s="45"/>
      <c r="AJ250" s="44">
        <f t="shared" si="1033"/>
        <v>0</v>
      </c>
      <c r="AK250" s="45"/>
      <c r="AL250" s="44">
        <f t="shared" si="1034"/>
        <v>0</v>
      </c>
      <c r="AM250" s="36"/>
      <c r="AN250" s="44"/>
      <c r="AO250" s="45"/>
      <c r="AP250" s="44">
        <f t="shared" si="1035"/>
        <v>0</v>
      </c>
      <c r="AQ250" s="45"/>
      <c r="AR250" s="44"/>
      <c r="AS250" s="45"/>
      <c r="AT250" s="44"/>
      <c r="AU250" s="45"/>
      <c r="AV250" s="44"/>
      <c r="AW250" s="44"/>
      <c r="AX250" s="44">
        <f t="shared" si="1038"/>
        <v>0</v>
      </c>
      <c r="AY250" s="45"/>
      <c r="AZ250" s="44"/>
      <c r="BA250" s="45"/>
      <c r="BB250" s="44"/>
      <c r="BC250" s="45"/>
      <c r="BD250" s="44">
        <f t="shared" si="1039"/>
        <v>0</v>
      </c>
      <c r="BE250" s="45"/>
      <c r="BF250" s="44">
        <f t="shared" si="1040"/>
        <v>0</v>
      </c>
      <c r="BG250" s="45"/>
      <c r="BH250" s="44">
        <f t="shared" si="1041"/>
        <v>0</v>
      </c>
      <c r="BI250" s="45"/>
      <c r="BJ250" s="44">
        <f t="shared" si="1042"/>
        <v>0</v>
      </c>
      <c r="BK250" s="45"/>
      <c r="BL250" s="44">
        <f t="shared" si="1042"/>
        <v>0</v>
      </c>
      <c r="BM250" s="45"/>
      <c r="BN250" s="44">
        <f t="shared" si="1043"/>
        <v>0</v>
      </c>
      <c r="BO250" s="45"/>
      <c r="BP250" s="44">
        <f t="shared" si="1043"/>
        <v>0</v>
      </c>
      <c r="BQ250" s="81"/>
      <c r="BR250" s="44">
        <f t="shared" si="1044"/>
        <v>0</v>
      </c>
      <c r="BS250" s="45"/>
      <c r="BT250" s="44">
        <f t="shared" si="1045"/>
        <v>0</v>
      </c>
      <c r="BU250" s="45"/>
      <c r="BV250" s="44">
        <f t="shared" si="1046"/>
        <v>0</v>
      </c>
      <c r="BW250" s="48"/>
      <c r="BX250" s="44">
        <f t="shared" si="1046"/>
        <v>0</v>
      </c>
      <c r="BY250" s="45"/>
      <c r="BZ250" s="44">
        <f t="shared" si="1047"/>
        <v>0</v>
      </c>
      <c r="CA250" s="48"/>
      <c r="CB250" s="44">
        <f t="shared" si="1048"/>
        <v>0</v>
      </c>
      <c r="CC250" s="45"/>
      <c r="CD250" s="44">
        <f t="shared" si="1049"/>
        <v>0</v>
      </c>
      <c r="CE250" s="45"/>
      <c r="CF250" s="44">
        <f t="shared" si="1050"/>
        <v>0</v>
      </c>
      <c r="CG250" s="44"/>
      <c r="CH250" s="44">
        <f t="shared" si="1051"/>
        <v>0</v>
      </c>
      <c r="CI250" s="45"/>
      <c r="CJ250" s="44">
        <f t="shared" si="1052"/>
        <v>0</v>
      </c>
      <c r="CK250" s="45"/>
      <c r="CL250" s="44">
        <f t="shared" si="1053"/>
        <v>0</v>
      </c>
      <c r="CM250" s="45"/>
      <c r="CN250" s="44">
        <f t="shared" si="1054"/>
        <v>0</v>
      </c>
      <c r="CO250" s="45"/>
      <c r="CP250" s="44">
        <f t="shared" si="1055"/>
        <v>0</v>
      </c>
      <c r="CQ250" s="45"/>
      <c r="CR250" s="44">
        <f t="shared" si="1056"/>
        <v>0</v>
      </c>
      <c r="CS250" s="45"/>
      <c r="CT250" s="44">
        <f t="shared" si="1069"/>
        <v>0</v>
      </c>
      <c r="CU250" s="44"/>
      <c r="CV250" s="44"/>
      <c r="CW250" s="44"/>
      <c r="CX250" s="44"/>
      <c r="CY250" s="44"/>
      <c r="CZ250" s="44"/>
      <c r="DA250" s="44"/>
      <c r="DB250" s="44"/>
      <c r="DC250" s="44"/>
      <c r="DD250" s="44"/>
      <c r="DE250" s="50">
        <f t="shared" si="1058"/>
        <v>0</v>
      </c>
      <c r="DF250" s="50">
        <f t="shared" si="1058"/>
        <v>0</v>
      </c>
    </row>
    <row r="251" spans="1:110" s="6" customFormat="1" ht="45" x14ac:dyDescent="0.25">
      <c r="A251" s="117"/>
      <c r="B251" s="70">
        <v>204</v>
      </c>
      <c r="C251" s="71" t="s">
        <v>592</v>
      </c>
      <c r="D251" s="72" t="s">
        <v>593</v>
      </c>
      <c r="E251" s="36">
        <v>15030</v>
      </c>
      <c r="F251" s="37">
        <v>1.51</v>
      </c>
      <c r="G251" s="38"/>
      <c r="H251" s="39">
        <v>1</v>
      </c>
      <c r="I251" s="40"/>
      <c r="J251" s="40"/>
      <c r="K251" s="41">
        <v>1.4</v>
      </c>
      <c r="L251" s="41">
        <v>1.68</v>
      </c>
      <c r="M251" s="41">
        <v>2.23</v>
      </c>
      <c r="N251" s="42">
        <v>2.57</v>
      </c>
      <c r="O251" s="51"/>
      <c r="P251" s="44"/>
      <c r="Q251" s="45"/>
      <c r="R251" s="44"/>
      <c r="S251" s="45"/>
      <c r="T251" s="44"/>
      <c r="U251" s="45"/>
      <c r="V251" s="44"/>
      <c r="W251" s="45"/>
      <c r="X251" s="44"/>
      <c r="Y251" s="45"/>
      <c r="Z251" s="44"/>
      <c r="AA251" s="36"/>
      <c r="AB251" s="44"/>
      <c r="AC251" s="45"/>
      <c r="AD251" s="44"/>
      <c r="AE251" s="45"/>
      <c r="AF251" s="44"/>
      <c r="AG251" s="45"/>
      <c r="AH251" s="44"/>
      <c r="AI251" s="45"/>
      <c r="AJ251" s="44">
        <f t="shared" si="1033"/>
        <v>0</v>
      </c>
      <c r="AK251" s="45"/>
      <c r="AL251" s="44">
        <f t="shared" si="1034"/>
        <v>0</v>
      </c>
      <c r="AM251" s="36"/>
      <c r="AN251" s="44"/>
      <c r="AO251" s="45"/>
      <c r="AP251" s="44">
        <f t="shared" si="1035"/>
        <v>0</v>
      </c>
      <c r="AQ251" s="45"/>
      <c r="AR251" s="44"/>
      <c r="AS251" s="45"/>
      <c r="AT251" s="44"/>
      <c r="AU251" s="45"/>
      <c r="AV251" s="44"/>
      <c r="AW251" s="44"/>
      <c r="AX251" s="44">
        <f t="shared" si="1038"/>
        <v>0</v>
      </c>
      <c r="AY251" s="45"/>
      <c r="AZ251" s="44"/>
      <c r="BA251" s="45"/>
      <c r="BB251" s="44"/>
      <c r="BC251" s="45"/>
      <c r="BD251" s="44">
        <f t="shared" si="1039"/>
        <v>0</v>
      </c>
      <c r="BE251" s="45"/>
      <c r="BF251" s="44">
        <f t="shared" si="1040"/>
        <v>0</v>
      </c>
      <c r="BG251" s="45"/>
      <c r="BH251" s="44">
        <f t="shared" si="1041"/>
        <v>0</v>
      </c>
      <c r="BI251" s="45"/>
      <c r="BJ251" s="44">
        <f t="shared" si="1042"/>
        <v>0</v>
      </c>
      <c r="BK251" s="45"/>
      <c r="BL251" s="44">
        <f t="shared" si="1042"/>
        <v>0</v>
      </c>
      <c r="BM251" s="45"/>
      <c r="BN251" s="44">
        <f t="shared" si="1043"/>
        <v>0</v>
      </c>
      <c r="BO251" s="45"/>
      <c r="BP251" s="44">
        <f t="shared" si="1043"/>
        <v>0</v>
      </c>
      <c r="BQ251" s="81"/>
      <c r="BR251" s="44">
        <f t="shared" si="1044"/>
        <v>0</v>
      </c>
      <c r="BS251" s="45"/>
      <c r="BT251" s="44">
        <f t="shared" si="1045"/>
        <v>0</v>
      </c>
      <c r="BU251" s="45"/>
      <c r="BV251" s="44">
        <f t="shared" si="1046"/>
        <v>0</v>
      </c>
      <c r="BW251" s="48"/>
      <c r="BX251" s="44">
        <f t="shared" si="1046"/>
        <v>0</v>
      </c>
      <c r="BY251" s="45"/>
      <c r="BZ251" s="44">
        <f t="shared" si="1047"/>
        <v>0</v>
      </c>
      <c r="CA251" s="48"/>
      <c r="CB251" s="44">
        <f t="shared" si="1048"/>
        <v>0</v>
      </c>
      <c r="CC251" s="45"/>
      <c r="CD251" s="44">
        <f t="shared" si="1049"/>
        <v>0</v>
      </c>
      <c r="CE251" s="45"/>
      <c r="CF251" s="44">
        <f t="shared" si="1050"/>
        <v>0</v>
      </c>
      <c r="CG251" s="44"/>
      <c r="CH251" s="44">
        <f t="shared" si="1051"/>
        <v>0</v>
      </c>
      <c r="CI251" s="45"/>
      <c r="CJ251" s="44">
        <f t="shared" si="1052"/>
        <v>0</v>
      </c>
      <c r="CK251" s="45"/>
      <c r="CL251" s="44">
        <f t="shared" si="1053"/>
        <v>0</v>
      </c>
      <c r="CM251" s="45"/>
      <c r="CN251" s="44">
        <f t="shared" si="1054"/>
        <v>0</v>
      </c>
      <c r="CO251" s="45"/>
      <c r="CP251" s="44">
        <f t="shared" si="1055"/>
        <v>0</v>
      </c>
      <c r="CQ251" s="45"/>
      <c r="CR251" s="44">
        <f t="shared" si="1056"/>
        <v>0</v>
      </c>
      <c r="CS251" s="45"/>
      <c r="CT251" s="44">
        <f t="shared" si="1069"/>
        <v>0</v>
      </c>
      <c r="CU251" s="44"/>
      <c r="CV251" s="44"/>
      <c r="CW251" s="44"/>
      <c r="CX251" s="44"/>
      <c r="CY251" s="44"/>
      <c r="CZ251" s="44"/>
      <c r="DA251" s="44"/>
      <c r="DB251" s="44"/>
      <c r="DC251" s="44"/>
      <c r="DD251" s="44"/>
      <c r="DE251" s="50">
        <f t="shared" si="1058"/>
        <v>0</v>
      </c>
      <c r="DF251" s="50">
        <f t="shared" si="1058"/>
        <v>0</v>
      </c>
    </row>
    <row r="252" spans="1:110" s="6" customFormat="1" ht="45" x14ac:dyDescent="0.25">
      <c r="A252" s="117"/>
      <c r="B252" s="70">
        <v>205</v>
      </c>
      <c r="C252" s="71" t="s">
        <v>594</v>
      </c>
      <c r="D252" s="72" t="s">
        <v>595</v>
      </c>
      <c r="E252" s="36">
        <v>15030</v>
      </c>
      <c r="F252" s="105">
        <v>1</v>
      </c>
      <c r="G252" s="38"/>
      <c r="H252" s="39">
        <v>1</v>
      </c>
      <c r="I252" s="40"/>
      <c r="J252" s="40"/>
      <c r="K252" s="41">
        <v>1.4</v>
      </c>
      <c r="L252" s="41">
        <v>1.68</v>
      </c>
      <c r="M252" s="41">
        <v>2.23</v>
      </c>
      <c r="N252" s="42">
        <v>2.57</v>
      </c>
      <c r="O252" s="51"/>
      <c r="P252" s="44"/>
      <c r="Q252" s="45"/>
      <c r="R252" s="44"/>
      <c r="S252" s="45"/>
      <c r="T252" s="44"/>
      <c r="U252" s="45"/>
      <c r="V252" s="44"/>
      <c r="W252" s="45"/>
      <c r="X252" s="44"/>
      <c r="Y252" s="45"/>
      <c r="Z252" s="44"/>
      <c r="AA252" s="36"/>
      <c r="AB252" s="44"/>
      <c r="AC252" s="45"/>
      <c r="AD252" s="44"/>
      <c r="AE252" s="45"/>
      <c r="AF252" s="44"/>
      <c r="AG252" s="45"/>
      <c r="AH252" s="44"/>
      <c r="AI252" s="45"/>
      <c r="AJ252" s="44">
        <f t="shared" si="1033"/>
        <v>0</v>
      </c>
      <c r="AK252" s="45"/>
      <c r="AL252" s="44">
        <f t="shared" si="1034"/>
        <v>0</v>
      </c>
      <c r="AM252" s="36"/>
      <c r="AN252" s="44"/>
      <c r="AO252" s="45"/>
      <c r="AP252" s="44">
        <f t="shared" si="1035"/>
        <v>0</v>
      </c>
      <c r="AQ252" s="45"/>
      <c r="AR252" s="44"/>
      <c r="AS252" s="45"/>
      <c r="AT252" s="44"/>
      <c r="AU252" s="45"/>
      <c r="AV252" s="44"/>
      <c r="AW252" s="44">
        <v>40</v>
      </c>
      <c r="AX252" s="44">
        <f t="shared" si="1038"/>
        <v>841680</v>
      </c>
      <c r="AY252" s="45"/>
      <c r="AZ252" s="44"/>
      <c r="BA252" s="45"/>
      <c r="BB252" s="44"/>
      <c r="BC252" s="45"/>
      <c r="BD252" s="44">
        <f t="shared" si="1039"/>
        <v>0</v>
      </c>
      <c r="BE252" s="45"/>
      <c r="BF252" s="44">
        <f t="shared" si="1040"/>
        <v>0</v>
      </c>
      <c r="BG252" s="45"/>
      <c r="BH252" s="44">
        <f t="shared" si="1041"/>
        <v>0</v>
      </c>
      <c r="BI252" s="45"/>
      <c r="BJ252" s="44">
        <f t="shared" si="1042"/>
        <v>0</v>
      </c>
      <c r="BK252" s="45"/>
      <c r="BL252" s="44">
        <f t="shared" si="1042"/>
        <v>0</v>
      </c>
      <c r="BM252" s="45"/>
      <c r="BN252" s="44">
        <f t="shared" si="1043"/>
        <v>0</v>
      </c>
      <c r="BO252" s="45"/>
      <c r="BP252" s="44">
        <f t="shared" si="1043"/>
        <v>0</v>
      </c>
      <c r="BQ252" s="81"/>
      <c r="BR252" s="44">
        <f t="shared" si="1044"/>
        <v>0</v>
      </c>
      <c r="BS252" s="45"/>
      <c r="BT252" s="44">
        <f t="shared" si="1045"/>
        <v>0</v>
      </c>
      <c r="BU252" s="45"/>
      <c r="BV252" s="44">
        <f t="shared" si="1046"/>
        <v>0</v>
      </c>
      <c r="BW252" s="48"/>
      <c r="BX252" s="44">
        <f t="shared" si="1046"/>
        <v>0</v>
      </c>
      <c r="BY252" s="45"/>
      <c r="BZ252" s="44">
        <f t="shared" si="1047"/>
        <v>0</v>
      </c>
      <c r="CA252" s="48"/>
      <c r="CB252" s="44">
        <f t="shared" si="1048"/>
        <v>0</v>
      </c>
      <c r="CC252" s="45"/>
      <c r="CD252" s="44">
        <f t="shared" si="1049"/>
        <v>0</v>
      </c>
      <c r="CE252" s="45"/>
      <c r="CF252" s="44">
        <f t="shared" si="1050"/>
        <v>0</v>
      </c>
      <c r="CG252" s="44"/>
      <c r="CH252" s="44">
        <f t="shared" si="1051"/>
        <v>0</v>
      </c>
      <c r="CI252" s="45"/>
      <c r="CJ252" s="44">
        <f t="shared" si="1052"/>
        <v>0</v>
      </c>
      <c r="CK252" s="45"/>
      <c r="CL252" s="44">
        <f t="shared" si="1053"/>
        <v>0</v>
      </c>
      <c r="CM252" s="45"/>
      <c r="CN252" s="44">
        <f t="shared" si="1054"/>
        <v>0</v>
      </c>
      <c r="CO252" s="45"/>
      <c r="CP252" s="44">
        <f t="shared" si="1055"/>
        <v>0</v>
      </c>
      <c r="CQ252" s="45"/>
      <c r="CR252" s="44">
        <f t="shared" si="1056"/>
        <v>0</v>
      </c>
      <c r="CS252" s="45"/>
      <c r="CT252" s="44">
        <f t="shared" si="1069"/>
        <v>0</v>
      </c>
      <c r="CU252" s="44"/>
      <c r="CV252" s="44"/>
      <c r="CW252" s="44"/>
      <c r="CX252" s="44"/>
      <c r="CY252" s="44"/>
      <c r="CZ252" s="44"/>
      <c r="DA252" s="44"/>
      <c r="DB252" s="44"/>
      <c r="DC252" s="44"/>
      <c r="DD252" s="44"/>
      <c r="DE252" s="50">
        <f t="shared" si="1058"/>
        <v>40</v>
      </c>
      <c r="DF252" s="50">
        <f t="shared" si="1058"/>
        <v>841680</v>
      </c>
    </row>
    <row r="253" spans="1:110" s="6" customFormat="1" ht="45" x14ac:dyDescent="0.25">
      <c r="A253" s="117"/>
      <c r="B253" s="70">
        <v>206</v>
      </c>
      <c r="C253" s="71" t="s">
        <v>596</v>
      </c>
      <c r="D253" s="72" t="s">
        <v>597</v>
      </c>
      <c r="E253" s="36">
        <v>15030</v>
      </c>
      <c r="F253" s="37">
        <v>1.4</v>
      </c>
      <c r="G253" s="38"/>
      <c r="H253" s="39">
        <v>1</v>
      </c>
      <c r="I253" s="40"/>
      <c r="J253" s="40"/>
      <c r="K253" s="41">
        <v>1.4</v>
      </c>
      <c r="L253" s="41">
        <v>1.68</v>
      </c>
      <c r="M253" s="41">
        <v>2.23</v>
      </c>
      <c r="N253" s="42">
        <v>2.57</v>
      </c>
      <c r="O253" s="51"/>
      <c r="P253" s="44"/>
      <c r="Q253" s="45"/>
      <c r="R253" s="44"/>
      <c r="S253" s="45"/>
      <c r="T253" s="44"/>
      <c r="U253" s="45"/>
      <c r="V253" s="44"/>
      <c r="W253" s="45"/>
      <c r="X253" s="44"/>
      <c r="Y253" s="45"/>
      <c r="Z253" s="44"/>
      <c r="AA253" s="36"/>
      <c r="AB253" s="44"/>
      <c r="AC253" s="45"/>
      <c r="AD253" s="44"/>
      <c r="AE253" s="45"/>
      <c r="AF253" s="44"/>
      <c r="AG253" s="45"/>
      <c r="AH253" s="44"/>
      <c r="AI253" s="45"/>
      <c r="AJ253" s="44">
        <f t="shared" si="1033"/>
        <v>0</v>
      </c>
      <c r="AK253" s="45"/>
      <c r="AL253" s="44">
        <f t="shared" si="1034"/>
        <v>0</v>
      </c>
      <c r="AM253" s="36"/>
      <c r="AN253" s="44"/>
      <c r="AO253" s="45"/>
      <c r="AP253" s="44">
        <f t="shared" si="1035"/>
        <v>0</v>
      </c>
      <c r="AQ253" s="45"/>
      <c r="AR253" s="44"/>
      <c r="AS253" s="45"/>
      <c r="AT253" s="44"/>
      <c r="AU253" s="45"/>
      <c r="AV253" s="44"/>
      <c r="AW253" s="44">
        <v>30</v>
      </c>
      <c r="AX253" s="44">
        <f t="shared" si="1038"/>
        <v>883764</v>
      </c>
      <c r="AY253" s="45"/>
      <c r="AZ253" s="44"/>
      <c r="BA253" s="45"/>
      <c r="BB253" s="44"/>
      <c r="BC253" s="45"/>
      <c r="BD253" s="44">
        <f t="shared" si="1039"/>
        <v>0</v>
      </c>
      <c r="BE253" s="45"/>
      <c r="BF253" s="44">
        <f t="shared" si="1040"/>
        <v>0</v>
      </c>
      <c r="BG253" s="45"/>
      <c r="BH253" s="44">
        <f t="shared" si="1041"/>
        <v>0</v>
      </c>
      <c r="BI253" s="45"/>
      <c r="BJ253" s="44">
        <f t="shared" si="1042"/>
        <v>0</v>
      </c>
      <c r="BK253" s="45"/>
      <c r="BL253" s="44">
        <f t="shared" si="1042"/>
        <v>0</v>
      </c>
      <c r="BM253" s="45"/>
      <c r="BN253" s="44">
        <f t="shared" si="1043"/>
        <v>0</v>
      </c>
      <c r="BO253" s="45"/>
      <c r="BP253" s="44">
        <f t="shared" si="1043"/>
        <v>0</v>
      </c>
      <c r="BQ253" s="81"/>
      <c r="BR253" s="44">
        <f t="shared" si="1044"/>
        <v>0</v>
      </c>
      <c r="BS253" s="45"/>
      <c r="BT253" s="44">
        <f t="shared" si="1045"/>
        <v>0</v>
      </c>
      <c r="BU253" s="45"/>
      <c r="BV253" s="44">
        <f t="shared" si="1046"/>
        <v>0</v>
      </c>
      <c r="BW253" s="48"/>
      <c r="BX253" s="44">
        <f t="shared" si="1046"/>
        <v>0</v>
      </c>
      <c r="BY253" s="45"/>
      <c r="BZ253" s="44">
        <f t="shared" si="1047"/>
        <v>0</v>
      </c>
      <c r="CA253" s="48"/>
      <c r="CB253" s="44">
        <f t="shared" si="1048"/>
        <v>0</v>
      </c>
      <c r="CC253" s="45"/>
      <c r="CD253" s="44">
        <f t="shared" si="1049"/>
        <v>0</v>
      </c>
      <c r="CE253" s="45"/>
      <c r="CF253" s="44">
        <f t="shared" si="1050"/>
        <v>0</v>
      </c>
      <c r="CG253" s="44"/>
      <c r="CH253" s="44">
        <f t="shared" si="1051"/>
        <v>0</v>
      </c>
      <c r="CI253" s="45"/>
      <c r="CJ253" s="44">
        <f t="shared" si="1052"/>
        <v>0</v>
      </c>
      <c r="CK253" s="45"/>
      <c r="CL253" s="44">
        <f t="shared" si="1053"/>
        <v>0</v>
      </c>
      <c r="CM253" s="45"/>
      <c r="CN253" s="44">
        <f t="shared" si="1054"/>
        <v>0</v>
      </c>
      <c r="CO253" s="45"/>
      <c r="CP253" s="44">
        <f t="shared" si="1055"/>
        <v>0</v>
      </c>
      <c r="CQ253" s="45"/>
      <c r="CR253" s="44">
        <f t="shared" si="1056"/>
        <v>0</v>
      </c>
      <c r="CS253" s="45"/>
      <c r="CT253" s="44">
        <f t="shared" si="1069"/>
        <v>0</v>
      </c>
      <c r="CU253" s="44"/>
      <c r="CV253" s="44"/>
      <c r="CW253" s="44"/>
      <c r="CX253" s="44"/>
      <c r="CY253" s="44"/>
      <c r="CZ253" s="44"/>
      <c r="DA253" s="44"/>
      <c r="DB253" s="44"/>
      <c r="DC253" s="44"/>
      <c r="DD253" s="44"/>
      <c r="DE253" s="50">
        <f t="shared" si="1058"/>
        <v>30</v>
      </c>
      <c r="DF253" s="50">
        <f t="shared" si="1058"/>
        <v>883764</v>
      </c>
    </row>
    <row r="254" spans="1:110" s="82" customFormat="1" ht="19.5" customHeight="1" x14ac:dyDescent="0.25">
      <c r="B254" s="118" t="s">
        <v>605</v>
      </c>
      <c r="C254" s="119"/>
      <c r="D254" s="120" t="s">
        <v>598</v>
      </c>
      <c r="E254" s="121"/>
      <c r="F254" s="122"/>
      <c r="G254" s="122"/>
      <c r="H254" s="121"/>
      <c r="I254" s="121"/>
      <c r="J254" s="121"/>
      <c r="K254" s="121"/>
      <c r="L254" s="121"/>
      <c r="M254" s="121"/>
      <c r="N254" s="121"/>
      <c r="O254" s="123">
        <f t="shared" ref="O254:BZ254" si="1070">O11+O12+O23+O25+O27+O31+O36+O38+O42+O45+O47+O50+O61+O64+O67+O71+O74+O76+O81+O135+O142+O150+O153+O155+O157+O161+O163+O165+O167+O172+O179+O186+O195+O197+O201+O206+O237</f>
        <v>2289</v>
      </c>
      <c r="P254" s="124">
        <f t="shared" si="1070"/>
        <v>125247778.83453605</v>
      </c>
      <c r="Q254" s="125">
        <f t="shared" si="1070"/>
        <v>231</v>
      </c>
      <c r="R254" s="125">
        <f t="shared" si="1070"/>
        <v>8189335.9799999995</v>
      </c>
      <c r="S254" s="126">
        <f t="shared" si="1070"/>
        <v>1056</v>
      </c>
      <c r="T254" s="126">
        <f t="shared" si="1070"/>
        <v>72429089.039999992</v>
      </c>
      <c r="U254" s="133">
        <f t="shared" si="1070"/>
        <v>2313</v>
      </c>
      <c r="V254" s="162">
        <f t="shared" si="1070"/>
        <v>357686779.95457202</v>
      </c>
      <c r="W254" s="133">
        <f t="shared" si="1070"/>
        <v>1180</v>
      </c>
      <c r="X254" s="133">
        <f t="shared" si="1070"/>
        <v>137416639.24787763</v>
      </c>
      <c r="Y254" s="133">
        <f t="shared" si="1070"/>
        <v>172</v>
      </c>
      <c r="Z254" s="133">
        <f t="shared" si="1070"/>
        <v>3634114.6358279996</v>
      </c>
      <c r="AA254" s="130">
        <f t="shared" si="1070"/>
        <v>0</v>
      </c>
      <c r="AB254" s="135">
        <f t="shared" si="1070"/>
        <v>0</v>
      </c>
      <c r="AC254" s="133">
        <f t="shared" si="1070"/>
        <v>237</v>
      </c>
      <c r="AD254" s="133">
        <f t="shared" si="1070"/>
        <v>6296818.5</v>
      </c>
      <c r="AE254" s="133">
        <f t="shared" si="1070"/>
        <v>251</v>
      </c>
      <c r="AF254" s="133">
        <f t="shared" si="1070"/>
        <v>5027838.9099999992</v>
      </c>
      <c r="AG254" s="133">
        <f t="shared" si="1070"/>
        <v>487</v>
      </c>
      <c r="AH254" s="133">
        <f t="shared" si="1070"/>
        <v>23066094.428639997</v>
      </c>
      <c r="AI254" s="133">
        <f t="shared" si="1070"/>
        <v>406</v>
      </c>
      <c r="AJ254" s="133">
        <f t="shared" si="1070"/>
        <v>95368490.763789609</v>
      </c>
      <c r="AK254" s="133">
        <f t="shared" si="1070"/>
        <v>711</v>
      </c>
      <c r="AL254" s="162">
        <f t="shared" si="1070"/>
        <v>16323054.557220003</v>
      </c>
      <c r="AM254" s="130">
        <f t="shared" si="1070"/>
        <v>0</v>
      </c>
      <c r="AN254" s="135">
        <f t="shared" si="1070"/>
        <v>0</v>
      </c>
      <c r="AO254" s="133">
        <f t="shared" si="1070"/>
        <v>806</v>
      </c>
      <c r="AP254" s="133">
        <f t="shared" si="1070"/>
        <v>10596330.359999999</v>
      </c>
      <c r="AQ254" s="133">
        <f t="shared" si="1070"/>
        <v>0</v>
      </c>
      <c r="AR254" s="133">
        <f t="shared" si="1070"/>
        <v>0</v>
      </c>
      <c r="AS254" s="133">
        <f t="shared" si="1070"/>
        <v>130</v>
      </c>
      <c r="AT254" s="162">
        <f t="shared" si="1070"/>
        <v>2459809.7999999998</v>
      </c>
      <c r="AU254" s="133">
        <f t="shared" si="1070"/>
        <v>0</v>
      </c>
      <c r="AV254" s="133">
        <f t="shared" si="1070"/>
        <v>0</v>
      </c>
      <c r="AW254" s="133">
        <f t="shared" si="1070"/>
        <v>750</v>
      </c>
      <c r="AX254" s="133">
        <f t="shared" si="1070"/>
        <v>28062663.299999997</v>
      </c>
      <c r="AY254" s="130">
        <f t="shared" si="1070"/>
        <v>0</v>
      </c>
      <c r="AZ254" s="135">
        <f t="shared" si="1070"/>
        <v>0</v>
      </c>
      <c r="BA254" s="133">
        <f t="shared" si="1070"/>
        <v>0</v>
      </c>
      <c r="BB254" s="133">
        <f t="shared" si="1070"/>
        <v>0</v>
      </c>
      <c r="BC254" s="133">
        <f t="shared" si="1070"/>
        <v>573</v>
      </c>
      <c r="BD254" s="133">
        <f t="shared" si="1070"/>
        <v>11496507.119999999</v>
      </c>
      <c r="BE254" s="133">
        <f t="shared" si="1070"/>
        <v>691</v>
      </c>
      <c r="BF254" s="133">
        <f t="shared" si="1070"/>
        <v>11915032.5</v>
      </c>
      <c r="BG254" s="133">
        <f t="shared" si="1070"/>
        <v>44</v>
      </c>
      <c r="BH254" s="133">
        <f t="shared" si="1070"/>
        <v>740678.39999999991</v>
      </c>
      <c r="BI254" s="133">
        <f t="shared" si="1070"/>
        <v>0</v>
      </c>
      <c r="BJ254" s="133">
        <f t="shared" si="1070"/>
        <v>0</v>
      </c>
      <c r="BK254" s="133">
        <f t="shared" si="1070"/>
        <v>1401</v>
      </c>
      <c r="BL254" s="133">
        <f t="shared" si="1070"/>
        <v>25157177.206559993</v>
      </c>
      <c r="BM254" s="133">
        <f t="shared" si="1070"/>
        <v>23</v>
      </c>
      <c r="BN254" s="133">
        <f t="shared" si="1070"/>
        <v>2783107.6298496001</v>
      </c>
      <c r="BO254" s="133">
        <f t="shared" si="1070"/>
        <v>170</v>
      </c>
      <c r="BP254" s="133">
        <f t="shared" si="1070"/>
        <v>4444070.4000000004</v>
      </c>
      <c r="BQ254" s="133">
        <f t="shared" si="1070"/>
        <v>1359</v>
      </c>
      <c r="BR254" s="133">
        <f t="shared" si="1070"/>
        <v>35741269.171425596</v>
      </c>
      <c r="BS254" s="133">
        <f t="shared" si="1070"/>
        <v>370</v>
      </c>
      <c r="BT254" s="133">
        <f t="shared" si="1070"/>
        <v>9280279.512000002</v>
      </c>
      <c r="BU254" s="133">
        <f t="shared" si="1070"/>
        <v>215</v>
      </c>
      <c r="BV254" s="133">
        <f t="shared" si="1070"/>
        <v>11689744.9418352</v>
      </c>
      <c r="BW254" s="133">
        <f t="shared" si="1070"/>
        <v>1318</v>
      </c>
      <c r="BX254" s="133">
        <f t="shared" si="1070"/>
        <v>32724766.599407997</v>
      </c>
      <c r="BY254" s="133">
        <f t="shared" si="1070"/>
        <v>569</v>
      </c>
      <c r="BZ254" s="133">
        <f t="shared" si="1070"/>
        <v>11158470.636479998</v>
      </c>
      <c r="CA254" s="136">
        <f t="shared" ref="CA254:DF254" si="1071">CA11+CA12+CA23+CA25+CA27+CA31+CA36+CA38+CA42+CA45+CA47+CA50+CA61+CA64+CA67+CA71+CA74+CA76+CA81+CA135+CA142+CA150+CA153+CA155+CA157+CA161+CA163+CA165+CA167+CA172+CA179+CA186+CA195+CA197+CA201+CA206+CA237</f>
        <v>0</v>
      </c>
      <c r="CB254" s="133">
        <f t="shared" si="1071"/>
        <v>0</v>
      </c>
      <c r="CC254" s="133">
        <f t="shared" si="1071"/>
        <v>760</v>
      </c>
      <c r="CD254" s="133">
        <f t="shared" si="1071"/>
        <v>18526723.488000002</v>
      </c>
      <c r="CE254" s="133">
        <f t="shared" si="1071"/>
        <v>0</v>
      </c>
      <c r="CF254" s="133">
        <f t="shared" si="1071"/>
        <v>0</v>
      </c>
      <c r="CG254" s="133">
        <f t="shared" si="1071"/>
        <v>556</v>
      </c>
      <c r="CH254" s="133">
        <f t="shared" si="1071"/>
        <v>12622426.447968002</v>
      </c>
      <c r="CI254" s="133">
        <f t="shared" si="1071"/>
        <v>244</v>
      </c>
      <c r="CJ254" s="133">
        <f t="shared" si="1071"/>
        <v>5547035.1063599996</v>
      </c>
      <c r="CK254" s="133">
        <f t="shared" si="1071"/>
        <v>200</v>
      </c>
      <c r="CL254" s="133">
        <f t="shared" si="1071"/>
        <v>4397357.1599999992</v>
      </c>
      <c r="CM254" s="133">
        <f t="shared" si="1071"/>
        <v>370</v>
      </c>
      <c r="CN254" s="133">
        <f t="shared" si="1071"/>
        <v>8309452.2470279969</v>
      </c>
      <c r="CO254" s="133">
        <f t="shared" si="1071"/>
        <v>110</v>
      </c>
      <c r="CP254" s="133">
        <f t="shared" si="1071"/>
        <v>2529498.6494999998</v>
      </c>
      <c r="CQ254" s="133">
        <f t="shared" si="1071"/>
        <v>585</v>
      </c>
      <c r="CR254" s="162">
        <f t="shared" si="1071"/>
        <v>17890452.57618</v>
      </c>
      <c r="CS254" s="133">
        <f t="shared" si="1071"/>
        <v>344</v>
      </c>
      <c r="CT254" s="162">
        <f t="shared" si="1071"/>
        <v>12052064.154877197</v>
      </c>
      <c r="CU254" s="133">
        <f t="shared" si="1071"/>
        <v>5</v>
      </c>
      <c r="CV254" s="133">
        <f t="shared" si="1071"/>
        <v>485058.69903599995</v>
      </c>
      <c r="CW254" s="133">
        <f t="shared" si="1071"/>
        <v>150</v>
      </c>
      <c r="CX254" s="133">
        <f t="shared" si="1071"/>
        <v>12486322.800000001</v>
      </c>
      <c r="CY254" s="135">
        <f t="shared" si="1071"/>
        <v>0</v>
      </c>
      <c r="CZ254" s="135">
        <f t="shared" si="1071"/>
        <v>0</v>
      </c>
      <c r="DA254" s="130">
        <f t="shared" si="1071"/>
        <v>0</v>
      </c>
      <c r="DB254" s="135">
        <f t="shared" si="1071"/>
        <v>0</v>
      </c>
      <c r="DC254" s="133">
        <f t="shared" si="1071"/>
        <v>0</v>
      </c>
      <c r="DD254" s="133">
        <f t="shared" si="1071"/>
        <v>0</v>
      </c>
      <c r="DE254" s="137">
        <f t="shared" si="1071"/>
        <v>21076</v>
      </c>
      <c r="DF254" s="138">
        <f t="shared" si="1071"/>
        <v>1143782333.7589703</v>
      </c>
    </row>
    <row r="255" spans="1:110" s="82" customFormat="1" ht="19.5" hidden="1" customHeight="1" x14ac:dyDescent="0.25">
      <c r="B255" s="127" t="s">
        <v>599</v>
      </c>
      <c r="C255" s="128"/>
      <c r="D255" s="129" t="s">
        <v>598</v>
      </c>
      <c r="E255" s="130"/>
      <c r="F255" s="131"/>
      <c r="G255" s="131"/>
      <c r="H255" s="130"/>
      <c r="I255" s="130"/>
      <c r="J255" s="130"/>
      <c r="K255" s="130"/>
      <c r="L255" s="130"/>
      <c r="M255" s="130"/>
      <c r="N255" s="130"/>
      <c r="O255" s="132">
        <v>3213</v>
      </c>
      <c r="P255" s="162">
        <v>143526332.97453603</v>
      </c>
      <c r="Q255" s="133">
        <v>192</v>
      </c>
      <c r="R255" s="133">
        <v>6495875.8200000003</v>
      </c>
      <c r="S255" s="134">
        <v>1007</v>
      </c>
      <c r="T255" s="134">
        <v>70747833.24000001</v>
      </c>
      <c r="U255" s="133">
        <v>2313</v>
      </c>
      <c r="V255" s="162">
        <v>357686779.95457202</v>
      </c>
      <c r="W255" s="133">
        <v>1180</v>
      </c>
      <c r="X255" s="133">
        <v>137416639.24787763</v>
      </c>
      <c r="Y255" s="133">
        <v>172</v>
      </c>
      <c r="Z255" s="133">
        <v>3634114.6358279996</v>
      </c>
      <c r="AA255" s="130">
        <v>0</v>
      </c>
      <c r="AB255" s="135">
        <v>0</v>
      </c>
      <c r="AC255" s="133">
        <v>237</v>
      </c>
      <c r="AD255" s="133">
        <v>6296818.5</v>
      </c>
      <c r="AE255" s="133">
        <v>251</v>
      </c>
      <c r="AF255" s="133">
        <v>5027838.9099999992</v>
      </c>
      <c r="AG255" s="133">
        <v>487</v>
      </c>
      <c r="AH255" s="133">
        <v>23066094.428639997</v>
      </c>
      <c r="AI255" s="133">
        <v>406</v>
      </c>
      <c r="AJ255" s="133">
        <v>95368490.763789609</v>
      </c>
      <c r="AK255" s="133">
        <v>711</v>
      </c>
      <c r="AL255" s="162">
        <v>16323054.557220003</v>
      </c>
      <c r="AM255" s="130">
        <v>0</v>
      </c>
      <c r="AN255" s="135">
        <v>0</v>
      </c>
      <c r="AO255" s="133">
        <v>806</v>
      </c>
      <c r="AP255" s="133">
        <v>10596330.359999999</v>
      </c>
      <c r="AQ255" s="133">
        <v>0</v>
      </c>
      <c r="AR255" s="133">
        <v>0</v>
      </c>
      <c r="AS255" s="133">
        <v>130</v>
      </c>
      <c r="AT255" s="162">
        <v>2459809.7999999998</v>
      </c>
      <c r="AU255" s="133">
        <v>0</v>
      </c>
      <c r="AV255" s="133">
        <v>0</v>
      </c>
      <c r="AW255" s="133">
        <v>750</v>
      </c>
      <c r="AX255" s="133">
        <v>28062663.299999997</v>
      </c>
      <c r="AY255" s="130">
        <v>0</v>
      </c>
      <c r="AZ255" s="135">
        <v>0</v>
      </c>
      <c r="BA255" s="133">
        <v>0</v>
      </c>
      <c r="BB255" s="133">
        <v>0</v>
      </c>
      <c r="BC255" s="133">
        <v>573</v>
      </c>
      <c r="BD255" s="133">
        <v>11496507.119999999</v>
      </c>
      <c r="BE255" s="133">
        <v>691</v>
      </c>
      <c r="BF255" s="133">
        <v>11915032.5</v>
      </c>
      <c r="BG255" s="133">
        <v>44</v>
      </c>
      <c r="BH255" s="133">
        <v>740678.39999999991</v>
      </c>
      <c r="BI255" s="133">
        <v>0</v>
      </c>
      <c r="BJ255" s="133">
        <v>0</v>
      </c>
      <c r="BK255" s="133">
        <v>1401</v>
      </c>
      <c r="BL255" s="133">
        <v>25157177.206559993</v>
      </c>
      <c r="BM255" s="133">
        <v>23</v>
      </c>
      <c r="BN255" s="133">
        <v>2783107.6298496001</v>
      </c>
      <c r="BO255" s="133">
        <v>170</v>
      </c>
      <c r="BP255" s="133">
        <v>4444070.4000000004</v>
      </c>
      <c r="BQ255" s="133">
        <v>1359</v>
      </c>
      <c r="BR255" s="133">
        <v>35741269.171425596</v>
      </c>
      <c r="BS255" s="133">
        <v>370</v>
      </c>
      <c r="BT255" s="133">
        <v>9280279.512000002</v>
      </c>
      <c r="BU255" s="133">
        <v>215</v>
      </c>
      <c r="BV255" s="133">
        <v>11689744.9418352</v>
      </c>
      <c r="BW255" s="133">
        <v>1318</v>
      </c>
      <c r="BX255" s="133">
        <v>32724766.599407997</v>
      </c>
      <c r="BY255" s="133">
        <v>569</v>
      </c>
      <c r="BZ255" s="133">
        <v>11158470.636479998</v>
      </c>
      <c r="CA255" s="136">
        <v>0</v>
      </c>
      <c r="CB255" s="133">
        <v>0</v>
      </c>
      <c r="CC255" s="133">
        <v>760</v>
      </c>
      <c r="CD255" s="133">
        <v>18526723.488000002</v>
      </c>
      <c r="CE255" s="133">
        <v>0</v>
      </c>
      <c r="CF255" s="133">
        <v>0</v>
      </c>
      <c r="CG255" s="133">
        <v>556</v>
      </c>
      <c r="CH255" s="133">
        <v>12622426.447968002</v>
      </c>
      <c r="CI255" s="133">
        <v>244</v>
      </c>
      <c r="CJ255" s="133">
        <v>5547035.1063599996</v>
      </c>
      <c r="CK255" s="133">
        <v>200</v>
      </c>
      <c r="CL255" s="133">
        <v>4397357.1599999992</v>
      </c>
      <c r="CM255" s="133">
        <v>370</v>
      </c>
      <c r="CN255" s="133">
        <v>8309452.2470279969</v>
      </c>
      <c r="CO255" s="133">
        <v>110</v>
      </c>
      <c r="CP255" s="133">
        <v>2529498.6494999998</v>
      </c>
      <c r="CQ255" s="133">
        <v>585</v>
      </c>
      <c r="CR255" s="162">
        <v>17890452.57618</v>
      </c>
      <c r="CS255" s="133">
        <v>344</v>
      </c>
      <c r="CT255" s="162">
        <v>12052064.154877197</v>
      </c>
      <c r="CU255" s="133">
        <v>5</v>
      </c>
      <c r="CV255" s="133">
        <v>485058.69903599995</v>
      </c>
      <c r="CW255" s="133">
        <v>150</v>
      </c>
      <c r="CX255" s="133">
        <v>12486322.800000001</v>
      </c>
      <c r="CY255" s="135">
        <v>0</v>
      </c>
      <c r="CZ255" s="135">
        <v>0</v>
      </c>
      <c r="DA255" s="130">
        <v>0</v>
      </c>
      <c r="DB255" s="135">
        <v>0</v>
      </c>
      <c r="DC255" s="133">
        <v>0</v>
      </c>
      <c r="DD255" s="133">
        <v>0</v>
      </c>
      <c r="DE255" s="137">
        <v>21912</v>
      </c>
      <c r="DF255" s="138">
        <v>1158686171.9389703</v>
      </c>
    </row>
    <row r="256" spans="1:110" s="82" customFormat="1" ht="19.5" hidden="1" customHeight="1" x14ac:dyDescent="0.25">
      <c r="B256" s="127" t="s">
        <v>600</v>
      </c>
      <c r="C256" s="128"/>
      <c r="D256" s="129" t="s">
        <v>598</v>
      </c>
      <c r="E256" s="130"/>
      <c r="F256" s="131"/>
      <c r="G256" s="131"/>
      <c r="H256" s="130"/>
      <c r="I256" s="130"/>
      <c r="J256" s="130"/>
      <c r="K256" s="130"/>
      <c r="L256" s="130"/>
      <c r="M256" s="130"/>
      <c r="N256" s="130"/>
      <c r="O256" s="132">
        <v>3213</v>
      </c>
      <c r="P256" s="162">
        <v>143526332.97453603</v>
      </c>
      <c r="Q256" s="133">
        <v>192</v>
      </c>
      <c r="R256" s="133">
        <v>6495875.8200000003</v>
      </c>
      <c r="S256" s="134">
        <v>1007</v>
      </c>
      <c r="T256" s="134">
        <v>70747833.24000001</v>
      </c>
      <c r="U256" s="133">
        <v>2135</v>
      </c>
      <c r="V256" s="133">
        <v>357686867.96424001</v>
      </c>
      <c r="W256" s="133">
        <v>1180</v>
      </c>
      <c r="X256" s="133">
        <v>137416639.24787763</v>
      </c>
      <c r="Y256" s="133">
        <v>172</v>
      </c>
      <c r="Z256" s="133">
        <v>3634114.6358279996</v>
      </c>
      <c r="AA256" s="130">
        <v>0</v>
      </c>
      <c r="AB256" s="135">
        <v>0</v>
      </c>
      <c r="AC256" s="133">
        <v>237</v>
      </c>
      <c r="AD256" s="133">
        <v>6296818.5</v>
      </c>
      <c r="AE256" s="133">
        <v>251</v>
      </c>
      <c r="AF256" s="133">
        <v>5027838.9099999992</v>
      </c>
      <c r="AG256" s="133">
        <v>487</v>
      </c>
      <c r="AH256" s="133">
        <v>23066094.428639997</v>
      </c>
      <c r="AI256" s="133">
        <v>406</v>
      </c>
      <c r="AJ256" s="133">
        <v>95368490.763789609</v>
      </c>
      <c r="AK256" s="133">
        <v>711</v>
      </c>
      <c r="AL256" s="162">
        <v>16323054.557220003</v>
      </c>
      <c r="AM256" s="130">
        <v>0</v>
      </c>
      <c r="AN256" s="135">
        <v>0</v>
      </c>
      <c r="AO256" s="133">
        <v>806</v>
      </c>
      <c r="AP256" s="133">
        <v>10596330.359999999</v>
      </c>
      <c r="AQ256" s="133">
        <v>0</v>
      </c>
      <c r="AR256" s="133">
        <v>0</v>
      </c>
      <c r="AS256" s="133">
        <v>130</v>
      </c>
      <c r="AT256" s="162">
        <v>2459809.7999999998</v>
      </c>
      <c r="AU256" s="133">
        <v>0</v>
      </c>
      <c r="AV256" s="133">
        <v>0</v>
      </c>
      <c r="AW256" s="133">
        <v>750</v>
      </c>
      <c r="AX256" s="133">
        <v>28062663.299999997</v>
      </c>
      <c r="AY256" s="130">
        <v>0</v>
      </c>
      <c r="AZ256" s="135">
        <v>0</v>
      </c>
      <c r="BA256" s="133">
        <v>0</v>
      </c>
      <c r="BB256" s="133">
        <v>0</v>
      </c>
      <c r="BC256" s="133">
        <v>573</v>
      </c>
      <c r="BD256" s="133">
        <v>11496507.119999999</v>
      </c>
      <c r="BE256" s="133">
        <v>691</v>
      </c>
      <c r="BF256" s="133">
        <v>11915032.5</v>
      </c>
      <c r="BG256" s="133">
        <v>44</v>
      </c>
      <c r="BH256" s="133">
        <v>740678.39999999991</v>
      </c>
      <c r="BI256" s="133">
        <v>0</v>
      </c>
      <c r="BJ256" s="133">
        <v>0</v>
      </c>
      <c r="BK256" s="133">
        <v>1401</v>
      </c>
      <c r="BL256" s="133">
        <v>25157177.206559993</v>
      </c>
      <c r="BM256" s="133">
        <v>11</v>
      </c>
      <c r="BN256" s="133">
        <v>1574592.2330688003</v>
      </c>
      <c r="BO256" s="133">
        <v>170</v>
      </c>
      <c r="BP256" s="133">
        <v>4444070.4000000004</v>
      </c>
      <c r="BQ256" s="133">
        <v>1359</v>
      </c>
      <c r="BR256" s="133">
        <v>35741269.171425596</v>
      </c>
      <c r="BS256" s="133">
        <v>370</v>
      </c>
      <c r="BT256" s="133">
        <v>9280279.512000002</v>
      </c>
      <c r="BU256" s="133">
        <v>215</v>
      </c>
      <c r="BV256" s="133">
        <v>11689744.9418352</v>
      </c>
      <c r="BW256" s="133">
        <v>1318</v>
      </c>
      <c r="BX256" s="133">
        <v>32724766.599407997</v>
      </c>
      <c r="BY256" s="133">
        <v>569</v>
      </c>
      <c r="BZ256" s="133">
        <v>11158470.636479998</v>
      </c>
      <c r="CA256" s="136">
        <v>0</v>
      </c>
      <c r="CB256" s="133">
        <v>0</v>
      </c>
      <c r="CC256" s="133">
        <v>760</v>
      </c>
      <c r="CD256" s="133">
        <v>18526723.488000002</v>
      </c>
      <c r="CE256" s="133">
        <v>0</v>
      </c>
      <c r="CF256" s="133">
        <v>0</v>
      </c>
      <c r="CG256" s="133">
        <v>556</v>
      </c>
      <c r="CH256" s="133">
        <v>12622426.447968002</v>
      </c>
      <c r="CI256" s="133">
        <v>244</v>
      </c>
      <c r="CJ256" s="133">
        <v>5547035.1063599996</v>
      </c>
      <c r="CK256" s="133">
        <v>200</v>
      </c>
      <c r="CL256" s="133">
        <v>4397357.1599999992</v>
      </c>
      <c r="CM256" s="133">
        <v>370</v>
      </c>
      <c r="CN256" s="133">
        <v>8309452.2470279969</v>
      </c>
      <c r="CO256" s="133">
        <v>110</v>
      </c>
      <c r="CP256" s="133">
        <v>2529498.6494999998</v>
      </c>
      <c r="CQ256" s="133">
        <v>585</v>
      </c>
      <c r="CR256" s="162">
        <v>17890452.57618</v>
      </c>
      <c r="CS256" s="133">
        <v>344</v>
      </c>
      <c r="CT256" s="162">
        <v>12052064.154877197</v>
      </c>
      <c r="CU256" s="133">
        <v>5</v>
      </c>
      <c r="CV256" s="133">
        <v>485058.69903599995</v>
      </c>
      <c r="CW256" s="133">
        <v>150</v>
      </c>
      <c r="CX256" s="133">
        <v>12486322.800000001</v>
      </c>
      <c r="CY256" s="135">
        <v>0</v>
      </c>
      <c r="CZ256" s="135">
        <v>0</v>
      </c>
      <c r="DA256" s="130">
        <v>0</v>
      </c>
      <c r="DB256" s="135">
        <v>0</v>
      </c>
      <c r="DC256" s="133">
        <v>0</v>
      </c>
      <c r="DD256" s="133">
        <v>0</v>
      </c>
      <c r="DE256" s="137">
        <v>21722</v>
      </c>
      <c r="DF256" s="138">
        <v>1157477690.6843376</v>
      </c>
    </row>
    <row r="257" spans="1:110" s="82" customFormat="1" ht="19.5" hidden="1" customHeight="1" x14ac:dyDescent="0.25">
      <c r="B257" s="127" t="s">
        <v>601</v>
      </c>
      <c r="C257" s="128"/>
      <c r="D257" s="129" t="s">
        <v>598</v>
      </c>
      <c r="E257" s="130"/>
      <c r="F257" s="131"/>
      <c r="G257" s="131"/>
      <c r="H257" s="130"/>
      <c r="I257" s="130"/>
      <c r="J257" s="130"/>
      <c r="K257" s="130"/>
      <c r="L257" s="130"/>
      <c r="M257" s="130"/>
      <c r="N257" s="130"/>
      <c r="O257" s="132">
        <v>2308</v>
      </c>
      <c r="P257" s="162">
        <v>126422343.27453603</v>
      </c>
      <c r="Q257" s="133">
        <v>192</v>
      </c>
      <c r="R257" s="133">
        <v>6495875.8200000003</v>
      </c>
      <c r="S257" s="134">
        <v>1007</v>
      </c>
      <c r="T257" s="134">
        <v>70747833.24000001</v>
      </c>
      <c r="U257" s="133">
        <v>2008</v>
      </c>
      <c r="V257" s="133">
        <v>341843632.81639206</v>
      </c>
      <c r="W257" s="133">
        <v>1180</v>
      </c>
      <c r="X257" s="133">
        <v>137416639.24787763</v>
      </c>
      <c r="Y257" s="133">
        <v>172</v>
      </c>
      <c r="Z257" s="133">
        <v>3634114.6358279996</v>
      </c>
      <c r="AA257" s="130">
        <v>0</v>
      </c>
      <c r="AB257" s="135">
        <v>0</v>
      </c>
      <c r="AC257" s="133">
        <v>237</v>
      </c>
      <c r="AD257" s="133">
        <v>6296818.5</v>
      </c>
      <c r="AE257" s="133">
        <v>1156</v>
      </c>
      <c r="AF257" s="133">
        <v>22108565.11248</v>
      </c>
      <c r="AG257" s="133">
        <v>487</v>
      </c>
      <c r="AH257" s="133">
        <v>23066094.428639997</v>
      </c>
      <c r="AI257" s="133">
        <v>406</v>
      </c>
      <c r="AJ257" s="133">
        <v>95368490.763789609</v>
      </c>
      <c r="AK257" s="133">
        <v>711</v>
      </c>
      <c r="AL257" s="162">
        <v>16323054.557220003</v>
      </c>
      <c r="AM257" s="130">
        <v>0</v>
      </c>
      <c r="AN257" s="135">
        <v>0</v>
      </c>
      <c r="AO257" s="133">
        <v>806</v>
      </c>
      <c r="AP257" s="133">
        <v>10596330.359999999</v>
      </c>
      <c r="AQ257" s="133">
        <v>0</v>
      </c>
      <c r="AR257" s="133">
        <v>0</v>
      </c>
      <c r="AS257" s="133">
        <v>130</v>
      </c>
      <c r="AT257" s="162">
        <v>2459809.7999999998</v>
      </c>
      <c r="AU257" s="133">
        <v>0</v>
      </c>
      <c r="AV257" s="133">
        <v>0</v>
      </c>
      <c r="AW257" s="133">
        <v>750</v>
      </c>
      <c r="AX257" s="133">
        <v>28062663.299999997</v>
      </c>
      <c r="AY257" s="130">
        <v>0</v>
      </c>
      <c r="AZ257" s="135">
        <v>0</v>
      </c>
      <c r="BA257" s="133">
        <v>0</v>
      </c>
      <c r="BB257" s="133">
        <v>0</v>
      </c>
      <c r="BC257" s="133">
        <v>600</v>
      </c>
      <c r="BD257" s="133">
        <v>12093889.500000002</v>
      </c>
      <c r="BE257" s="133">
        <v>691</v>
      </c>
      <c r="BF257" s="133">
        <v>11915032.5</v>
      </c>
      <c r="BG257" s="133">
        <v>20</v>
      </c>
      <c r="BH257" s="133">
        <v>336672</v>
      </c>
      <c r="BI257" s="133">
        <v>0</v>
      </c>
      <c r="BJ257" s="133">
        <v>0</v>
      </c>
      <c r="BK257" s="133">
        <v>1401</v>
      </c>
      <c r="BL257" s="133">
        <v>25157177.206559993</v>
      </c>
      <c r="BM257" s="133">
        <v>11</v>
      </c>
      <c r="BN257" s="133">
        <v>1574592.2330688003</v>
      </c>
      <c r="BO257" s="133">
        <v>170</v>
      </c>
      <c r="BP257" s="133">
        <v>4444070.4000000004</v>
      </c>
      <c r="BQ257" s="133">
        <v>1359</v>
      </c>
      <c r="BR257" s="133">
        <v>35741269.171425596</v>
      </c>
      <c r="BS257" s="133">
        <v>370</v>
      </c>
      <c r="BT257" s="133">
        <v>9280279.512000002</v>
      </c>
      <c r="BU257" s="133">
        <v>215</v>
      </c>
      <c r="BV257" s="133">
        <v>11689744.9418352</v>
      </c>
      <c r="BW257" s="133">
        <v>1318</v>
      </c>
      <c r="BX257" s="133">
        <v>32724766.599407997</v>
      </c>
      <c r="BY257" s="133">
        <v>569</v>
      </c>
      <c r="BZ257" s="133">
        <v>11158470.636479998</v>
      </c>
      <c r="CA257" s="136">
        <v>0</v>
      </c>
      <c r="CB257" s="133">
        <v>0</v>
      </c>
      <c r="CC257" s="133">
        <v>760</v>
      </c>
      <c r="CD257" s="133">
        <v>18526723.488000002</v>
      </c>
      <c r="CE257" s="133">
        <v>0</v>
      </c>
      <c r="CF257" s="133">
        <v>0</v>
      </c>
      <c r="CG257" s="133">
        <v>556</v>
      </c>
      <c r="CH257" s="133">
        <v>12622426.447968002</v>
      </c>
      <c r="CI257" s="133">
        <v>244</v>
      </c>
      <c r="CJ257" s="133">
        <v>5547035.1063599996</v>
      </c>
      <c r="CK257" s="133">
        <v>200</v>
      </c>
      <c r="CL257" s="133">
        <v>4397357.1599999992</v>
      </c>
      <c r="CM257" s="133">
        <v>370</v>
      </c>
      <c r="CN257" s="133">
        <v>8309452.2470279969</v>
      </c>
      <c r="CO257" s="133">
        <v>110</v>
      </c>
      <c r="CP257" s="133">
        <v>2529498.6494999998</v>
      </c>
      <c r="CQ257" s="133">
        <v>585</v>
      </c>
      <c r="CR257" s="162">
        <v>17890452.57618</v>
      </c>
      <c r="CS257" s="133">
        <v>344</v>
      </c>
      <c r="CT257" s="162">
        <v>12052064.154877197</v>
      </c>
      <c r="CU257" s="133">
        <v>5</v>
      </c>
      <c r="CV257" s="133">
        <v>485058.69903599995</v>
      </c>
      <c r="CW257" s="133">
        <v>150</v>
      </c>
      <c r="CX257" s="133">
        <v>12486322.800000001</v>
      </c>
      <c r="CY257" s="135">
        <v>0</v>
      </c>
      <c r="CZ257" s="135">
        <v>0</v>
      </c>
      <c r="DA257" s="130">
        <v>0</v>
      </c>
      <c r="DB257" s="135">
        <v>0</v>
      </c>
      <c r="DC257" s="133">
        <v>0</v>
      </c>
      <c r="DD257" s="133">
        <v>0</v>
      </c>
      <c r="DE257" s="137">
        <v>21598</v>
      </c>
      <c r="DF257" s="138">
        <v>1141804621.8864899</v>
      </c>
    </row>
    <row r="258" spans="1:110" s="82" customFormat="1" ht="19.5" hidden="1" customHeight="1" x14ac:dyDescent="0.25">
      <c r="B258" s="127" t="s">
        <v>602</v>
      </c>
      <c r="C258" s="128"/>
      <c r="D258" s="129" t="s">
        <v>598</v>
      </c>
      <c r="E258" s="130"/>
      <c r="F258" s="131"/>
      <c r="G258" s="131"/>
      <c r="H258" s="130"/>
      <c r="I258" s="130"/>
      <c r="J258" s="130"/>
      <c r="K258" s="130"/>
      <c r="L258" s="130"/>
      <c r="M258" s="130"/>
      <c r="N258" s="130"/>
      <c r="O258" s="132">
        <v>2308</v>
      </c>
      <c r="P258" s="162">
        <v>126422343.27453603</v>
      </c>
      <c r="Q258" s="133">
        <v>192</v>
      </c>
      <c r="R258" s="133">
        <v>6495875.8200000003</v>
      </c>
      <c r="S258" s="134">
        <v>1007</v>
      </c>
      <c r="T258" s="134">
        <v>70747833.24000001</v>
      </c>
      <c r="U258" s="133">
        <v>2008</v>
      </c>
      <c r="V258" s="133">
        <v>341843632.81639206</v>
      </c>
      <c r="W258" s="133">
        <v>1180</v>
      </c>
      <c r="X258" s="133">
        <v>137416639.24787763</v>
      </c>
      <c r="Y258" s="133">
        <v>172</v>
      </c>
      <c r="Z258" s="133">
        <v>3634114.6358279996</v>
      </c>
      <c r="AA258" s="130">
        <v>0</v>
      </c>
      <c r="AB258" s="135">
        <v>0</v>
      </c>
      <c r="AC258" s="133">
        <v>237</v>
      </c>
      <c r="AD258" s="133">
        <v>6296818.5</v>
      </c>
      <c r="AE258" s="133">
        <v>1156</v>
      </c>
      <c r="AF258" s="133">
        <v>22108565.11248</v>
      </c>
      <c r="AG258" s="133">
        <v>487</v>
      </c>
      <c r="AH258" s="133">
        <v>23066094.428639997</v>
      </c>
      <c r="AI258" s="133">
        <v>406</v>
      </c>
      <c r="AJ258" s="133">
        <v>95368490.763789609</v>
      </c>
      <c r="AK258" s="133">
        <v>711</v>
      </c>
      <c r="AL258" s="162">
        <v>16323054.557220003</v>
      </c>
      <c r="AM258" s="130">
        <v>0</v>
      </c>
      <c r="AN258" s="135">
        <v>0</v>
      </c>
      <c r="AO258" s="133">
        <v>806</v>
      </c>
      <c r="AP258" s="133">
        <v>10596330.359999999</v>
      </c>
      <c r="AQ258" s="133">
        <v>0</v>
      </c>
      <c r="AR258" s="133">
        <v>0</v>
      </c>
      <c r="AS258" s="133">
        <v>130</v>
      </c>
      <c r="AT258" s="162">
        <v>2459809.7999999998</v>
      </c>
      <c r="AU258" s="133">
        <v>0</v>
      </c>
      <c r="AV258" s="133">
        <v>0</v>
      </c>
      <c r="AW258" s="133">
        <v>750</v>
      </c>
      <c r="AX258" s="133">
        <v>28062663.299999997</v>
      </c>
      <c r="AY258" s="130">
        <v>0</v>
      </c>
      <c r="AZ258" s="135">
        <v>0</v>
      </c>
      <c r="BA258" s="133">
        <v>0</v>
      </c>
      <c r="BB258" s="133">
        <v>0</v>
      </c>
      <c r="BC258" s="133">
        <v>600</v>
      </c>
      <c r="BD258" s="133">
        <v>12093889.500000002</v>
      </c>
      <c r="BE258" s="133">
        <v>691</v>
      </c>
      <c r="BF258" s="133">
        <v>11915032.5</v>
      </c>
      <c r="BG258" s="133">
        <v>20</v>
      </c>
      <c r="BH258" s="133">
        <v>336672</v>
      </c>
      <c r="BI258" s="133">
        <v>0</v>
      </c>
      <c r="BJ258" s="133">
        <v>0</v>
      </c>
      <c r="BK258" s="133">
        <v>1401</v>
      </c>
      <c r="BL258" s="133">
        <v>25157177.206559993</v>
      </c>
      <c r="BM258" s="133">
        <v>11</v>
      </c>
      <c r="BN258" s="133">
        <v>1574592.2330688003</v>
      </c>
      <c r="BO258" s="133">
        <v>170</v>
      </c>
      <c r="BP258" s="133">
        <v>4444070.4000000004</v>
      </c>
      <c r="BQ258" s="133">
        <v>1359</v>
      </c>
      <c r="BR258" s="133">
        <v>35741269.171425596</v>
      </c>
      <c r="BS258" s="133">
        <v>370</v>
      </c>
      <c r="BT258" s="133">
        <v>9280279.512000002</v>
      </c>
      <c r="BU258" s="133">
        <v>215</v>
      </c>
      <c r="BV258" s="133">
        <v>11689744.9418352</v>
      </c>
      <c r="BW258" s="133">
        <v>1318</v>
      </c>
      <c r="BX258" s="133">
        <v>32724766.599407997</v>
      </c>
      <c r="BY258" s="133">
        <v>569</v>
      </c>
      <c r="BZ258" s="133">
        <v>11158470.636479998</v>
      </c>
      <c r="CA258" s="136">
        <v>0</v>
      </c>
      <c r="CB258" s="133">
        <v>0</v>
      </c>
      <c r="CC258" s="133">
        <v>760</v>
      </c>
      <c r="CD258" s="133">
        <v>18526723.488000002</v>
      </c>
      <c r="CE258" s="133">
        <v>0</v>
      </c>
      <c r="CF258" s="133">
        <v>0</v>
      </c>
      <c r="CG258" s="133">
        <v>556</v>
      </c>
      <c r="CH258" s="133">
        <v>12622426.447968002</v>
      </c>
      <c r="CI258" s="133">
        <v>244</v>
      </c>
      <c r="CJ258" s="133">
        <v>5547035.1063599996</v>
      </c>
      <c r="CK258" s="133">
        <v>200</v>
      </c>
      <c r="CL258" s="133">
        <v>4397357.1599999992</v>
      </c>
      <c r="CM258" s="133">
        <v>370</v>
      </c>
      <c r="CN258" s="133">
        <v>8309452.2470279969</v>
      </c>
      <c r="CO258" s="133">
        <v>110</v>
      </c>
      <c r="CP258" s="133">
        <v>2529498.6494999998</v>
      </c>
      <c r="CQ258" s="133">
        <v>585</v>
      </c>
      <c r="CR258" s="162">
        <v>17890452.57618</v>
      </c>
      <c r="CS258" s="133">
        <v>344</v>
      </c>
      <c r="CT258" s="162">
        <v>12052064.154877197</v>
      </c>
      <c r="CU258" s="133">
        <v>5</v>
      </c>
      <c r="CV258" s="133">
        <v>485058.69903599995</v>
      </c>
      <c r="CW258" s="133">
        <v>150</v>
      </c>
      <c r="CX258" s="133">
        <v>12486322.800000001</v>
      </c>
      <c r="CY258" s="135">
        <v>0</v>
      </c>
      <c r="CZ258" s="135">
        <v>0</v>
      </c>
      <c r="DA258" s="130">
        <v>0</v>
      </c>
      <c r="DB258" s="135">
        <v>0</v>
      </c>
      <c r="DC258" s="133">
        <v>0</v>
      </c>
      <c r="DD258" s="133">
        <v>0</v>
      </c>
      <c r="DE258" s="137">
        <v>21598</v>
      </c>
      <c r="DF258" s="138">
        <v>1141804621.8864899</v>
      </c>
    </row>
    <row r="259" spans="1:110" ht="19.5" hidden="1" customHeight="1" x14ac:dyDescent="0.25">
      <c r="A259" s="82"/>
      <c r="B259" s="127" t="s">
        <v>603</v>
      </c>
      <c r="C259" s="128"/>
      <c r="D259" s="129" t="s">
        <v>598</v>
      </c>
      <c r="E259" s="130"/>
      <c r="F259" s="131"/>
      <c r="G259" s="131"/>
      <c r="H259" s="130"/>
      <c r="I259" s="130"/>
      <c r="J259" s="130"/>
      <c r="K259" s="130"/>
      <c r="L259" s="130"/>
      <c r="M259" s="130"/>
      <c r="N259" s="130"/>
      <c r="O259" s="132">
        <v>2308</v>
      </c>
      <c r="P259" s="133">
        <v>126422343.27453603</v>
      </c>
      <c r="Q259" s="133">
        <v>192</v>
      </c>
      <c r="R259" s="133">
        <v>6495875.8200000003</v>
      </c>
      <c r="S259" s="134">
        <v>1007</v>
      </c>
      <c r="T259" s="134">
        <v>70747833.24000001</v>
      </c>
      <c r="U259" s="133">
        <v>2008</v>
      </c>
      <c r="V259" s="133">
        <v>341843632.81639206</v>
      </c>
      <c r="W259" s="133">
        <v>1180</v>
      </c>
      <c r="X259" s="133">
        <v>137416639.24787763</v>
      </c>
      <c r="Y259" s="133">
        <v>172</v>
      </c>
      <c r="Z259" s="133">
        <v>3634114.6358279996</v>
      </c>
      <c r="AA259" s="130">
        <v>0</v>
      </c>
      <c r="AB259" s="135">
        <v>0</v>
      </c>
      <c r="AC259" s="133">
        <v>237</v>
      </c>
      <c r="AD259" s="133">
        <v>6296818.5</v>
      </c>
      <c r="AE259" s="133">
        <v>1156</v>
      </c>
      <c r="AF259" s="133">
        <v>22108565.11248</v>
      </c>
      <c r="AG259" s="133">
        <v>487</v>
      </c>
      <c r="AH259" s="133">
        <v>23066094.428639997</v>
      </c>
      <c r="AI259" s="133">
        <v>406</v>
      </c>
      <c r="AJ259" s="133">
        <v>95368490.763789609</v>
      </c>
      <c r="AK259" s="133">
        <v>711</v>
      </c>
      <c r="AL259" s="133">
        <v>16323054.557220003</v>
      </c>
      <c r="AM259" s="130">
        <v>0</v>
      </c>
      <c r="AN259" s="135">
        <v>0</v>
      </c>
      <c r="AO259" s="133">
        <v>806</v>
      </c>
      <c r="AP259" s="133">
        <v>10596330.359999999</v>
      </c>
      <c r="AQ259" s="133">
        <v>0</v>
      </c>
      <c r="AR259" s="133">
        <v>0</v>
      </c>
      <c r="AS259" s="133">
        <v>130</v>
      </c>
      <c r="AT259" s="133">
        <v>2459809.7999999998</v>
      </c>
      <c r="AU259" s="133">
        <v>0</v>
      </c>
      <c r="AV259" s="133">
        <v>0</v>
      </c>
      <c r="AW259" s="133">
        <v>750</v>
      </c>
      <c r="AX259" s="133">
        <v>28062663.299999997</v>
      </c>
      <c r="AY259" s="130">
        <v>0</v>
      </c>
      <c r="AZ259" s="135">
        <v>0</v>
      </c>
      <c r="BA259" s="133">
        <v>0</v>
      </c>
      <c r="BB259" s="133">
        <v>0</v>
      </c>
      <c r="BC259" s="133">
        <v>600</v>
      </c>
      <c r="BD259" s="133">
        <v>12093889.500000002</v>
      </c>
      <c r="BE259" s="133">
        <v>691</v>
      </c>
      <c r="BF259" s="133">
        <v>11915032.5</v>
      </c>
      <c r="BG259" s="133">
        <v>20</v>
      </c>
      <c r="BH259" s="133">
        <v>336672</v>
      </c>
      <c r="BI259" s="133">
        <v>0</v>
      </c>
      <c r="BJ259" s="133">
        <v>0</v>
      </c>
      <c r="BK259" s="133">
        <v>1401</v>
      </c>
      <c r="BL259" s="133">
        <v>25157177.206559993</v>
      </c>
      <c r="BM259" s="133">
        <v>11</v>
      </c>
      <c r="BN259" s="133">
        <v>1574592.2330688003</v>
      </c>
      <c r="BO259" s="133">
        <v>170</v>
      </c>
      <c r="BP259" s="133">
        <v>4444070.4000000004</v>
      </c>
      <c r="BQ259" s="133">
        <v>1359</v>
      </c>
      <c r="BR259" s="133">
        <v>35741269.171425596</v>
      </c>
      <c r="BS259" s="133">
        <v>370</v>
      </c>
      <c r="BT259" s="133">
        <v>9280279.512000002</v>
      </c>
      <c r="BU259" s="133">
        <v>215</v>
      </c>
      <c r="BV259" s="133">
        <v>11689744.9418352</v>
      </c>
      <c r="BW259" s="133">
        <v>1318</v>
      </c>
      <c r="BX259" s="133">
        <v>32724766.599407997</v>
      </c>
      <c r="BY259" s="133">
        <v>569</v>
      </c>
      <c r="BZ259" s="133">
        <v>11158470.636479998</v>
      </c>
      <c r="CA259" s="136">
        <v>0</v>
      </c>
      <c r="CB259" s="133">
        <v>0</v>
      </c>
      <c r="CC259" s="133">
        <v>760</v>
      </c>
      <c r="CD259" s="133">
        <v>18526723.488000002</v>
      </c>
      <c r="CE259" s="133">
        <v>0</v>
      </c>
      <c r="CF259" s="133">
        <v>0</v>
      </c>
      <c r="CG259" s="133">
        <v>556</v>
      </c>
      <c r="CH259" s="133">
        <v>12622426.447968002</v>
      </c>
      <c r="CI259" s="133">
        <v>244</v>
      </c>
      <c r="CJ259" s="133">
        <v>5547035.1063599996</v>
      </c>
      <c r="CK259" s="133">
        <v>200</v>
      </c>
      <c r="CL259" s="133">
        <v>4397357.1599999992</v>
      </c>
      <c r="CM259" s="133">
        <v>370</v>
      </c>
      <c r="CN259" s="133">
        <v>8309452.2470279969</v>
      </c>
      <c r="CO259" s="133">
        <v>110</v>
      </c>
      <c r="CP259" s="133">
        <v>2529498.6494999998</v>
      </c>
      <c r="CQ259" s="133">
        <v>585</v>
      </c>
      <c r="CR259" s="133">
        <v>17890452.57618</v>
      </c>
      <c r="CS259" s="133">
        <v>344</v>
      </c>
      <c r="CT259" s="133">
        <v>12052064.154877197</v>
      </c>
      <c r="CU259" s="133">
        <v>5</v>
      </c>
      <c r="CV259" s="133">
        <v>485058.69903599995</v>
      </c>
      <c r="CW259" s="133">
        <v>150</v>
      </c>
      <c r="CX259" s="133">
        <v>12486322.800000001</v>
      </c>
      <c r="CY259" s="135">
        <v>0</v>
      </c>
      <c r="CZ259" s="135">
        <v>0</v>
      </c>
      <c r="DA259" s="130">
        <v>0</v>
      </c>
      <c r="DB259" s="135">
        <v>0</v>
      </c>
      <c r="DC259" s="133">
        <v>0</v>
      </c>
      <c r="DD259" s="133">
        <v>0</v>
      </c>
      <c r="DE259" s="137">
        <v>21598</v>
      </c>
      <c r="DF259" s="138">
        <v>1141804621.8864899</v>
      </c>
    </row>
    <row r="260" spans="1:110" ht="21.75" hidden="1" customHeight="1" x14ac:dyDescent="0.25">
      <c r="A260" s="192"/>
      <c r="B260" s="192"/>
      <c r="C260" s="192"/>
      <c r="D260" s="193"/>
      <c r="E260" s="192"/>
      <c r="F260" s="194"/>
      <c r="G260" s="194"/>
      <c r="H260" s="192"/>
      <c r="O260" s="195">
        <f>O254-O255</f>
        <v>-924</v>
      </c>
      <c r="P260" s="195">
        <f t="shared" ref="P260:CA260" si="1072">P254-P255</f>
        <v>-18278554.139999986</v>
      </c>
      <c r="Q260" s="195">
        <f t="shared" si="1072"/>
        <v>39</v>
      </c>
      <c r="R260" s="195">
        <f t="shared" si="1072"/>
        <v>1693460.1599999992</v>
      </c>
      <c r="S260" s="195">
        <f t="shared" si="1072"/>
        <v>49</v>
      </c>
      <c r="T260" s="195">
        <f t="shared" si="1072"/>
        <v>1681255.7999999821</v>
      </c>
      <c r="U260" s="139">
        <f t="shared" si="1072"/>
        <v>0</v>
      </c>
      <c r="V260" s="139">
        <f t="shared" si="1072"/>
        <v>0</v>
      </c>
      <c r="W260" s="139">
        <f t="shared" si="1072"/>
        <v>0</v>
      </c>
      <c r="X260" s="139">
        <f t="shared" si="1072"/>
        <v>0</v>
      </c>
      <c r="Y260" s="139">
        <f t="shared" si="1072"/>
        <v>0</v>
      </c>
      <c r="Z260" s="139">
        <f t="shared" si="1072"/>
        <v>0</v>
      </c>
      <c r="AA260" s="139">
        <f t="shared" si="1072"/>
        <v>0</v>
      </c>
      <c r="AB260" s="139">
        <f t="shared" si="1072"/>
        <v>0</v>
      </c>
      <c r="AC260" s="139">
        <f t="shared" si="1072"/>
        <v>0</v>
      </c>
      <c r="AD260" s="139">
        <f t="shared" si="1072"/>
        <v>0</v>
      </c>
      <c r="AE260" s="139">
        <f t="shared" si="1072"/>
        <v>0</v>
      </c>
      <c r="AF260" s="139">
        <f t="shared" si="1072"/>
        <v>0</v>
      </c>
      <c r="AG260" s="139">
        <f t="shared" si="1072"/>
        <v>0</v>
      </c>
      <c r="AH260" s="139">
        <f t="shared" si="1072"/>
        <v>0</v>
      </c>
      <c r="AI260" s="139">
        <f t="shared" si="1072"/>
        <v>0</v>
      </c>
      <c r="AJ260" s="139">
        <f t="shared" si="1072"/>
        <v>0</v>
      </c>
      <c r="AK260" s="139">
        <f t="shared" si="1072"/>
        <v>0</v>
      </c>
      <c r="AL260" s="139">
        <f t="shared" si="1072"/>
        <v>0</v>
      </c>
      <c r="AM260" s="139">
        <f t="shared" si="1072"/>
        <v>0</v>
      </c>
      <c r="AN260" s="139">
        <f t="shared" si="1072"/>
        <v>0</v>
      </c>
      <c r="AO260" s="139">
        <f t="shared" si="1072"/>
        <v>0</v>
      </c>
      <c r="AP260" s="139">
        <f t="shared" si="1072"/>
        <v>0</v>
      </c>
      <c r="AQ260" s="139">
        <f t="shared" si="1072"/>
        <v>0</v>
      </c>
      <c r="AR260" s="139">
        <f t="shared" si="1072"/>
        <v>0</v>
      </c>
      <c r="AS260" s="139">
        <f t="shared" si="1072"/>
        <v>0</v>
      </c>
      <c r="AT260" s="139">
        <f t="shared" si="1072"/>
        <v>0</v>
      </c>
      <c r="AU260" s="139">
        <f t="shared" si="1072"/>
        <v>0</v>
      </c>
      <c r="AV260" s="139">
        <f t="shared" si="1072"/>
        <v>0</v>
      </c>
      <c r="AW260" s="139">
        <f t="shared" si="1072"/>
        <v>0</v>
      </c>
      <c r="AX260" s="139">
        <f t="shared" si="1072"/>
        <v>0</v>
      </c>
      <c r="AY260" s="139">
        <f t="shared" si="1072"/>
        <v>0</v>
      </c>
      <c r="AZ260" s="139">
        <f t="shared" si="1072"/>
        <v>0</v>
      </c>
      <c r="BA260" s="139">
        <f t="shared" si="1072"/>
        <v>0</v>
      </c>
      <c r="BB260" s="139">
        <f t="shared" si="1072"/>
        <v>0</v>
      </c>
      <c r="BC260" s="139">
        <f t="shared" si="1072"/>
        <v>0</v>
      </c>
      <c r="BD260" s="139">
        <f t="shared" si="1072"/>
        <v>0</v>
      </c>
      <c r="BE260" s="139">
        <f t="shared" si="1072"/>
        <v>0</v>
      </c>
      <c r="BF260" s="139">
        <f t="shared" si="1072"/>
        <v>0</v>
      </c>
      <c r="BG260" s="139">
        <f t="shared" si="1072"/>
        <v>0</v>
      </c>
      <c r="BH260" s="139">
        <f t="shared" si="1072"/>
        <v>0</v>
      </c>
      <c r="BI260" s="139">
        <f t="shared" si="1072"/>
        <v>0</v>
      </c>
      <c r="BJ260" s="139">
        <f t="shared" si="1072"/>
        <v>0</v>
      </c>
      <c r="BK260" s="139">
        <f t="shared" si="1072"/>
        <v>0</v>
      </c>
      <c r="BL260" s="139">
        <f t="shared" si="1072"/>
        <v>0</v>
      </c>
      <c r="BM260" s="139">
        <f t="shared" si="1072"/>
        <v>0</v>
      </c>
      <c r="BN260" s="139">
        <f t="shared" si="1072"/>
        <v>0</v>
      </c>
      <c r="BO260" s="139">
        <f t="shared" si="1072"/>
        <v>0</v>
      </c>
      <c r="BP260" s="139">
        <f t="shared" si="1072"/>
        <v>0</v>
      </c>
      <c r="BQ260" s="139">
        <f t="shared" si="1072"/>
        <v>0</v>
      </c>
      <c r="BR260" s="139">
        <f t="shared" si="1072"/>
        <v>0</v>
      </c>
      <c r="BS260" s="139">
        <f t="shared" si="1072"/>
        <v>0</v>
      </c>
      <c r="BT260" s="139">
        <f t="shared" si="1072"/>
        <v>0</v>
      </c>
      <c r="BU260" s="139">
        <f t="shared" si="1072"/>
        <v>0</v>
      </c>
      <c r="BV260" s="139">
        <f t="shared" si="1072"/>
        <v>0</v>
      </c>
      <c r="BW260" s="139">
        <f t="shared" si="1072"/>
        <v>0</v>
      </c>
      <c r="BX260" s="139">
        <f t="shared" si="1072"/>
        <v>0</v>
      </c>
      <c r="BY260" s="139">
        <f t="shared" si="1072"/>
        <v>0</v>
      </c>
      <c r="BZ260" s="139">
        <f t="shared" si="1072"/>
        <v>0</v>
      </c>
      <c r="CA260" s="139">
        <f t="shared" si="1072"/>
        <v>0</v>
      </c>
      <c r="CB260" s="139">
        <f t="shared" ref="CB260:DF260" si="1073">CB254-CB255</f>
        <v>0</v>
      </c>
      <c r="CC260" s="139">
        <f t="shared" si="1073"/>
        <v>0</v>
      </c>
      <c r="CD260" s="139">
        <f t="shared" si="1073"/>
        <v>0</v>
      </c>
      <c r="CE260" s="139">
        <f t="shared" si="1073"/>
        <v>0</v>
      </c>
      <c r="CF260" s="139">
        <f t="shared" si="1073"/>
        <v>0</v>
      </c>
      <c r="CG260" s="139">
        <f t="shared" si="1073"/>
        <v>0</v>
      </c>
      <c r="CH260" s="139">
        <f t="shared" si="1073"/>
        <v>0</v>
      </c>
      <c r="CI260" s="139">
        <f t="shared" si="1073"/>
        <v>0</v>
      </c>
      <c r="CJ260" s="139">
        <f t="shared" si="1073"/>
        <v>0</v>
      </c>
      <c r="CK260" s="139">
        <f t="shared" si="1073"/>
        <v>0</v>
      </c>
      <c r="CL260" s="139">
        <f t="shared" si="1073"/>
        <v>0</v>
      </c>
      <c r="CM260" s="139">
        <f t="shared" si="1073"/>
        <v>0</v>
      </c>
      <c r="CN260" s="139">
        <f t="shared" si="1073"/>
        <v>0</v>
      </c>
      <c r="CO260" s="139">
        <f t="shared" si="1073"/>
        <v>0</v>
      </c>
      <c r="CP260" s="139">
        <f t="shared" si="1073"/>
        <v>0</v>
      </c>
      <c r="CQ260" s="139">
        <f t="shared" si="1073"/>
        <v>0</v>
      </c>
      <c r="CR260" s="139">
        <f t="shared" si="1073"/>
        <v>0</v>
      </c>
      <c r="CS260" s="139">
        <f t="shared" si="1073"/>
        <v>0</v>
      </c>
      <c r="CT260" s="139">
        <f t="shared" si="1073"/>
        <v>0</v>
      </c>
      <c r="CU260" s="139">
        <f t="shared" si="1073"/>
        <v>0</v>
      </c>
      <c r="CV260" s="139">
        <f t="shared" si="1073"/>
        <v>0</v>
      </c>
      <c r="CW260" s="139">
        <f t="shared" si="1073"/>
        <v>0</v>
      </c>
      <c r="CX260" s="139">
        <f t="shared" si="1073"/>
        <v>0</v>
      </c>
      <c r="CY260" s="139">
        <f t="shared" si="1073"/>
        <v>0</v>
      </c>
      <c r="CZ260" s="139">
        <f t="shared" si="1073"/>
        <v>0</v>
      </c>
      <c r="DA260" s="139">
        <f t="shared" si="1073"/>
        <v>0</v>
      </c>
      <c r="DB260" s="139">
        <f t="shared" si="1073"/>
        <v>0</v>
      </c>
      <c r="DC260" s="139">
        <f t="shared" si="1073"/>
        <v>0</v>
      </c>
      <c r="DD260" s="139">
        <f t="shared" si="1073"/>
        <v>0</v>
      </c>
      <c r="DE260" s="139">
        <f t="shared" si="1073"/>
        <v>-836</v>
      </c>
      <c r="DF260" s="139">
        <f t="shared" si="1073"/>
        <v>-14903838.180000067</v>
      </c>
    </row>
    <row r="261" spans="1:110" ht="21.75" customHeight="1" x14ac:dyDescent="0.25">
      <c r="D261" s="140"/>
      <c r="O261" s="141"/>
      <c r="P261" s="141"/>
      <c r="Q261" s="141"/>
      <c r="R261" s="141"/>
      <c r="S261" s="141"/>
      <c r="T261" s="141"/>
      <c r="U261" s="141"/>
      <c r="V261" s="141"/>
      <c r="W261" s="141"/>
      <c r="X261" s="141"/>
      <c r="Y261" s="141"/>
      <c r="Z261" s="141"/>
      <c r="AA261" s="141"/>
      <c r="AB261" s="141"/>
      <c r="AC261" s="141"/>
      <c r="AD261" s="141"/>
      <c r="AE261" s="141"/>
      <c r="AF261" s="141"/>
      <c r="AG261" s="141"/>
      <c r="AH261" s="141"/>
      <c r="AI261" s="141"/>
      <c r="AJ261" s="141"/>
      <c r="AK261" s="141"/>
      <c r="AL261" s="141"/>
      <c r="AM261" s="141"/>
      <c r="AN261" s="141"/>
      <c r="AO261" s="141"/>
      <c r="AP261" s="141"/>
      <c r="AQ261" s="141"/>
      <c r="AR261" s="141"/>
      <c r="AS261" s="141"/>
      <c r="AT261" s="141"/>
      <c r="AU261" s="141"/>
      <c r="AV261" s="141"/>
      <c r="AW261" s="141"/>
      <c r="AX261" s="141"/>
      <c r="AY261" s="141"/>
      <c r="AZ261" s="141"/>
      <c r="BA261" s="141"/>
      <c r="BB261" s="141"/>
      <c r="BC261" s="141"/>
      <c r="BD261" s="141"/>
      <c r="BE261" s="141"/>
      <c r="BF261" s="141"/>
      <c r="BG261" s="141"/>
      <c r="BH261" s="141"/>
      <c r="BI261" s="141"/>
      <c r="BJ261" s="141"/>
      <c r="BK261" s="141"/>
      <c r="BL261" s="141"/>
      <c r="BM261" s="141"/>
      <c r="BN261" s="141"/>
      <c r="BO261" s="141"/>
      <c r="BP261" s="141"/>
      <c r="BQ261" s="141"/>
      <c r="BR261" s="141"/>
      <c r="BS261" s="141"/>
      <c r="BT261" s="141"/>
      <c r="BU261" s="141"/>
      <c r="BV261" s="141"/>
      <c r="BW261" s="141"/>
      <c r="BX261" s="141"/>
      <c r="BY261" s="141"/>
      <c r="BZ261" s="141"/>
      <c r="CA261" s="141"/>
      <c r="CB261" s="141"/>
      <c r="CC261" s="141"/>
      <c r="CD261" s="141"/>
      <c r="CE261" s="141"/>
      <c r="CF261" s="141"/>
      <c r="CG261" s="141"/>
      <c r="CH261" s="141"/>
      <c r="CI261" s="141"/>
      <c r="CJ261" s="141"/>
      <c r="CK261" s="141"/>
      <c r="CL261" s="141"/>
      <c r="CM261" s="141"/>
      <c r="CN261" s="141"/>
      <c r="CO261" s="141"/>
      <c r="CP261" s="141"/>
      <c r="CQ261" s="141"/>
      <c r="CR261" s="141"/>
      <c r="CS261" s="141"/>
      <c r="CT261" s="141"/>
      <c r="CU261" s="141"/>
      <c r="CV261" s="141"/>
      <c r="CW261" s="141"/>
      <c r="CX261" s="141"/>
      <c r="CY261" s="141"/>
      <c r="CZ261" s="141"/>
      <c r="DA261" s="141"/>
      <c r="DB261" s="141"/>
      <c r="DC261" s="141"/>
      <c r="DD261" s="141"/>
      <c r="DE261" s="141"/>
      <c r="DF261" s="141"/>
    </row>
  </sheetData>
  <autoFilter ref="A11:DF259"/>
  <mergeCells count="249">
    <mergeCell ref="O1:Q1"/>
    <mergeCell ref="O2:Q2"/>
    <mergeCell ref="Q4:R4"/>
    <mergeCell ref="S4:T4"/>
    <mergeCell ref="U4:V4"/>
    <mergeCell ref="W4:X4"/>
    <mergeCell ref="AO4:AP4"/>
    <mergeCell ref="AQ4:AR4"/>
    <mergeCell ref="AS4:AT4"/>
    <mergeCell ref="AU4:AV4"/>
    <mergeCell ref="AW4:AX4"/>
    <mergeCell ref="BA4:BB4"/>
    <mergeCell ref="Y4:Z4"/>
    <mergeCell ref="AC4:AD4"/>
    <mergeCell ref="AE4:AF4"/>
    <mergeCell ref="AG4:AH4"/>
    <mergeCell ref="AI4:AJ4"/>
    <mergeCell ref="AK4:AL4"/>
    <mergeCell ref="BS4:BT4"/>
    <mergeCell ref="BU4:BV4"/>
    <mergeCell ref="BW4:BX4"/>
    <mergeCell ref="BY4:BZ4"/>
    <mergeCell ref="BC4:BD4"/>
    <mergeCell ref="BE4:BF4"/>
    <mergeCell ref="BG4:BH4"/>
    <mergeCell ref="BI4:BJ4"/>
    <mergeCell ref="BK4:BL4"/>
    <mergeCell ref="BM4:BN4"/>
    <mergeCell ref="DC4:DD4"/>
    <mergeCell ref="A5:A9"/>
    <mergeCell ref="B5:B9"/>
    <mergeCell ref="C5:C9"/>
    <mergeCell ref="D5:D9"/>
    <mergeCell ref="E5:E9"/>
    <mergeCell ref="F5:F9"/>
    <mergeCell ref="G5:G9"/>
    <mergeCell ref="H5:H9"/>
    <mergeCell ref="I5:I9"/>
    <mergeCell ref="CM4:CN4"/>
    <mergeCell ref="CO4:CP4"/>
    <mergeCell ref="CQ4:CR4"/>
    <mergeCell ref="CS4:CT4"/>
    <mergeCell ref="CU4:CV4"/>
    <mergeCell ref="CW4:CX4"/>
    <mergeCell ref="CA4:CB4"/>
    <mergeCell ref="CC4:CD4"/>
    <mergeCell ref="CE4:CF4"/>
    <mergeCell ref="CG4:CH4"/>
    <mergeCell ref="CI4:CJ4"/>
    <mergeCell ref="CK4:CL4"/>
    <mergeCell ref="BO4:BP4"/>
    <mergeCell ref="BQ4:BR4"/>
    <mergeCell ref="J5:J9"/>
    <mergeCell ref="K5:N5"/>
    <mergeCell ref="O5:P5"/>
    <mergeCell ref="Q5:R5"/>
    <mergeCell ref="S5:T5"/>
    <mergeCell ref="U5:V5"/>
    <mergeCell ref="U8:V8"/>
    <mergeCell ref="AE6:AF6"/>
    <mergeCell ref="AG6:AH6"/>
    <mergeCell ref="K7:N7"/>
    <mergeCell ref="O7:P7"/>
    <mergeCell ref="Q7:R7"/>
    <mergeCell ref="S7:T7"/>
    <mergeCell ref="U7:V7"/>
    <mergeCell ref="W8:X8"/>
    <mergeCell ref="Y8:Z8"/>
    <mergeCell ref="AA8:AB8"/>
    <mergeCell ref="AC8:AD8"/>
    <mergeCell ref="AI5:AJ5"/>
    <mergeCell ref="AK5:AL5"/>
    <mergeCell ref="AM5:AN5"/>
    <mergeCell ref="AO5:AP5"/>
    <mergeCell ref="AQ5:AR5"/>
    <mergeCell ref="AS5:AT5"/>
    <mergeCell ref="W5:X5"/>
    <mergeCell ref="Y5:Z5"/>
    <mergeCell ref="AA5:AB5"/>
    <mergeCell ref="AC5:AD5"/>
    <mergeCell ref="AE5:AF5"/>
    <mergeCell ref="AG5:AH5"/>
    <mergeCell ref="BG5:BH5"/>
    <mergeCell ref="BI5:BJ5"/>
    <mergeCell ref="BK5:BL5"/>
    <mergeCell ref="BM5:BN5"/>
    <mergeCell ref="BO5:BP5"/>
    <mergeCell ref="BQ5:BR5"/>
    <mergeCell ref="AU5:AV5"/>
    <mergeCell ref="AW5:AX5"/>
    <mergeCell ref="AY5:AZ5"/>
    <mergeCell ref="BA5:BB5"/>
    <mergeCell ref="BC5:BD5"/>
    <mergeCell ref="BE5:BF5"/>
    <mergeCell ref="CO5:CP5"/>
    <mergeCell ref="DA6:DB6"/>
    <mergeCell ref="DC6:DD6"/>
    <mergeCell ref="BS5:BT5"/>
    <mergeCell ref="BU5:BV5"/>
    <mergeCell ref="BW5:BX5"/>
    <mergeCell ref="BY5:BZ5"/>
    <mergeCell ref="CA5:CB5"/>
    <mergeCell ref="CC5:CD5"/>
    <mergeCell ref="CC6:CD6"/>
    <mergeCell ref="CE6:CF6"/>
    <mergeCell ref="CG6:CH6"/>
    <mergeCell ref="AI6:AJ6"/>
    <mergeCell ref="AK6:AL6"/>
    <mergeCell ref="DC5:DD5"/>
    <mergeCell ref="DE5:DF5"/>
    <mergeCell ref="O6:P6"/>
    <mergeCell ref="Q6:R6"/>
    <mergeCell ref="S6:T6"/>
    <mergeCell ref="U6:V6"/>
    <mergeCell ref="W6:X6"/>
    <mergeCell ref="Y6:Z6"/>
    <mergeCell ref="CQ5:CR5"/>
    <mergeCell ref="CS5:CT5"/>
    <mergeCell ref="CU5:CV5"/>
    <mergeCell ref="CW5:CX5"/>
    <mergeCell ref="CY5:CZ5"/>
    <mergeCell ref="DA5:DB5"/>
    <mergeCell ref="CE5:CF5"/>
    <mergeCell ref="CG5:CH5"/>
    <mergeCell ref="CI5:CJ5"/>
    <mergeCell ref="CK5:CL5"/>
    <mergeCell ref="CM5:CN5"/>
    <mergeCell ref="AS6:AT6"/>
    <mergeCell ref="AU6:AV6"/>
    <mergeCell ref="AW6:AX6"/>
    <mergeCell ref="AA6:AB6"/>
    <mergeCell ref="AC6:AD6"/>
    <mergeCell ref="AU7:AV7"/>
    <mergeCell ref="AW7:AX7"/>
    <mergeCell ref="AY7:AZ7"/>
    <mergeCell ref="BA7:BB7"/>
    <mergeCell ref="W7:X7"/>
    <mergeCell ref="Y7:Z7"/>
    <mergeCell ref="AA7:AB7"/>
    <mergeCell ref="AC7:AD7"/>
    <mergeCell ref="AE7:AF7"/>
    <mergeCell ref="AG7:AH7"/>
    <mergeCell ref="AM6:AN6"/>
    <mergeCell ref="AO6:AP6"/>
    <mergeCell ref="AQ6:AR6"/>
    <mergeCell ref="CU6:CV6"/>
    <mergeCell ref="CW6:CX6"/>
    <mergeCell ref="CY6:CZ6"/>
    <mergeCell ref="BU6:BV6"/>
    <mergeCell ref="AY6:AZ6"/>
    <mergeCell ref="BA6:BB6"/>
    <mergeCell ref="BC6:BD6"/>
    <mergeCell ref="BE6:BF6"/>
    <mergeCell ref="BG6:BH6"/>
    <mergeCell ref="BI6:BJ6"/>
    <mergeCell ref="BK6:BL6"/>
    <mergeCell ref="BM6:BN6"/>
    <mergeCell ref="BO6:BP6"/>
    <mergeCell ref="BQ6:BR6"/>
    <mergeCell ref="BS6:BT6"/>
    <mergeCell ref="CI6:CJ6"/>
    <mergeCell ref="CK6:CL6"/>
    <mergeCell ref="CM6:CN6"/>
    <mergeCell ref="CO6:CP6"/>
    <mergeCell ref="CQ6:CR6"/>
    <mergeCell ref="CS6:CT6"/>
    <mergeCell ref="BW6:BX6"/>
    <mergeCell ref="BY6:BZ6"/>
    <mergeCell ref="CA6:CB6"/>
    <mergeCell ref="BE7:BF7"/>
    <mergeCell ref="AI7:AJ7"/>
    <mergeCell ref="AK7:AL7"/>
    <mergeCell ref="AM7:AN7"/>
    <mergeCell ref="AO7:AP7"/>
    <mergeCell ref="AQ7:AR7"/>
    <mergeCell ref="AS7:AT7"/>
    <mergeCell ref="CM7:CN7"/>
    <mergeCell ref="CO7:CP7"/>
    <mergeCell ref="BS7:BT7"/>
    <mergeCell ref="BU7:BV7"/>
    <mergeCell ref="BW7:BX7"/>
    <mergeCell ref="BY7:BZ7"/>
    <mergeCell ref="CA7:CB7"/>
    <mergeCell ref="CC7:CD7"/>
    <mergeCell ref="BG7:BH7"/>
    <mergeCell ref="BI7:BJ7"/>
    <mergeCell ref="BK7:BL7"/>
    <mergeCell ref="BM7:BN7"/>
    <mergeCell ref="BO7:BP7"/>
    <mergeCell ref="BQ7:BR7"/>
    <mergeCell ref="BC7:BD7"/>
    <mergeCell ref="AE8:AF8"/>
    <mergeCell ref="AG8:AH8"/>
    <mergeCell ref="DC7:DD7"/>
    <mergeCell ref="K8:K9"/>
    <mergeCell ref="L8:L9"/>
    <mergeCell ref="M8:M9"/>
    <mergeCell ref="N8:N9"/>
    <mergeCell ref="O8:P8"/>
    <mergeCell ref="Q8:R8"/>
    <mergeCell ref="S8:T8"/>
    <mergeCell ref="CQ7:CR7"/>
    <mergeCell ref="CS7:CT7"/>
    <mergeCell ref="CU7:CV7"/>
    <mergeCell ref="CW7:CX7"/>
    <mergeCell ref="CY7:CZ7"/>
    <mergeCell ref="DA7:DB7"/>
    <mergeCell ref="CE7:CF7"/>
    <mergeCell ref="CG7:CH7"/>
    <mergeCell ref="CI7:CJ7"/>
    <mergeCell ref="CK7:CL7"/>
    <mergeCell ref="AU8:AV8"/>
    <mergeCell ref="AW8:AX8"/>
    <mergeCell ref="AY8:AZ8"/>
    <mergeCell ref="BA8:BB8"/>
    <mergeCell ref="BC8:BD8"/>
    <mergeCell ref="BE8:BF8"/>
    <mergeCell ref="AI8:AJ8"/>
    <mergeCell ref="AK8:AL8"/>
    <mergeCell ref="AM8:AN8"/>
    <mergeCell ref="AO8:AP8"/>
    <mergeCell ref="AQ8:AR8"/>
    <mergeCell ref="AS8:AT8"/>
    <mergeCell ref="BS8:BT8"/>
    <mergeCell ref="BU8:BV8"/>
    <mergeCell ref="BW8:BX8"/>
    <mergeCell ref="BY8:BZ8"/>
    <mergeCell ref="CA8:CB8"/>
    <mergeCell ref="CC8:CD8"/>
    <mergeCell ref="BG8:BH8"/>
    <mergeCell ref="BI8:BJ8"/>
    <mergeCell ref="BK8:BL8"/>
    <mergeCell ref="BM8:BN8"/>
    <mergeCell ref="BO8:BP8"/>
    <mergeCell ref="BQ8:BR8"/>
    <mergeCell ref="DC8:DD8"/>
    <mergeCell ref="DE8:DF8"/>
    <mergeCell ref="CQ8:CR8"/>
    <mergeCell ref="CS8:CT8"/>
    <mergeCell ref="CU8:CV8"/>
    <mergeCell ref="CW8:CX8"/>
    <mergeCell ref="CY8:CZ8"/>
    <mergeCell ref="DA8:DB8"/>
    <mergeCell ref="CE8:CF8"/>
    <mergeCell ref="CG8:CH8"/>
    <mergeCell ref="CI8:CJ8"/>
    <mergeCell ref="CK8:CL8"/>
    <mergeCell ref="CM8:CN8"/>
    <mergeCell ref="CO8:CP8"/>
  </mergeCells>
  <pageMargins left="0" right="0" top="0.19685039370078741" bottom="0.19685039370078741" header="0.11811023622047245" footer="0.11811023622047245"/>
  <pageSetup paperSize="9" scale="65" orientation="landscape" r:id="rId1"/>
  <headerFooter differentFirst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СДП</vt:lpstr>
      <vt:lpstr>СДП!Заголовки_для_печати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Солод Ольга Геннадьевна</dc:creator>
  <cp:lastModifiedBy>Михайлова Татьяна Витальевна</cp:lastModifiedBy>
  <dcterms:created xsi:type="dcterms:W3CDTF">2023-08-09T07:30:40Z</dcterms:created>
  <dcterms:modified xsi:type="dcterms:W3CDTF">2023-08-18T00:45:36Z</dcterms:modified>
</cp:coreProperties>
</file>